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0" windowWidth="19770" windowHeight="8535" tabRatio="600" firstSheet="0" activeTab="0" autoFilterDateGrouping="1"/>
  </bookViews>
  <sheets>
    <sheet xmlns:r="http://schemas.openxmlformats.org/officeDocument/2006/relationships" name="首页" sheetId="1" state="visible" r:id="rId1"/>
    <sheet xmlns:r="http://schemas.openxmlformats.org/officeDocument/2006/relationships" name="绩效考核基础数据表" sheetId="2" state="visible" r:id="rId2"/>
    <sheet xmlns:r="http://schemas.openxmlformats.org/officeDocument/2006/relationships" name="部门指标达标分析" sheetId="3" state="visible" r:id="rId3"/>
    <sheet xmlns:r="http://schemas.openxmlformats.org/officeDocument/2006/relationships" name="员工绩效达标分析" sheetId="4" state="visible" r:id="rId4"/>
    <sheet xmlns:r="http://schemas.openxmlformats.org/officeDocument/2006/relationships" name="员工绩效横向比较分析" sheetId="5" state="visible" r:id="rId5"/>
  </sheets>
  <definedNames/>
  <calcPr calcId="144525" fullCalcOnLoad="1"/>
</workbook>
</file>

<file path=xl/styles.xml><?xml version="1.0" encoding="utf-8"?>
<styleSheet xmlns="http://schemas.openxmlformats.org/spreadsheetml/2006/main">
  <numFmts count="3">
    <numFmt numFmtId="164" formatCode="0.00_ "/>
    <numFmt numFmtId="165" formatCode="yyyy&quot;年&quot;m&quot;月&quot;;@"/>
    <numFmt numFmtId="166" formatCode="0_ "/>
  </numFmts>
  <fonts count="66">
    <font>
      <name val="宋体"/>
      <charset val="134"/>
      <color theme="1"/>
      <sz val="11"/>
      <scheme val="minor"/>
    </font>
    <font>
      <name val="微软雅黑"/>
      <charset val="134"/>
      <b val="1"/>
      <color theme="0"/>
      <sz val="18"/>
    </font>
    <font>
      <name val="微软雅黑"/>
      <charset val="134"/>
      <b val="1"/>
      <color rgb="FF0070C0"/>
      <sz val="16"/>
    </font>
    <font>
      <name val="微软雅黑"/>
      <charset val="134"/>
      <color theme="1"/>
      <sz val="14"/>
    </font>
    <font>
      <name val="宋体"/>
      <charset val="134"/>
      <b val="1"/>
      <color theme="0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b val="1"/>
      <color theme="0"/>
      <sz val="10"/>
      <scheme val="minor"/>
    </font>
    <font>
      <name val="微软雅黑"/>
      <charset val="134"/>
      <b val="1"/>
      <color theme="0"/>
      <sz val="16"/>
    </font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8"/>
    </font>
    <font>
      <name val="微软雅黑"/>
      <charset val="134"/>
      <color theme="1"/>
      <sz val="12"/>
    </font>
    <font>
      <name val="微软雅黑"/>
      <charset val="134"/>
      <b val="1"/>
      <color theme="0"/>
      <sz val="12"/>
    </font>
    <font>
      <name val="宋体"/>
      <charset val="134"/>
      <b val="1"/>
      <color theme="1"/>
      <sz val="11"/>
      <scheme val="minor"/>
    </font>
    <font>
      <name val="微软雅黑"/>
      <charset val="134"/>
      <b val="1"/>
      <color theme="1"/>
      <sz val="12"/>
    </font>
    <font>
      <name val="微软雅黑"/>
      <charset val="134"/>
      <color theme="1"/>
      <sz val="11"/>
    </font>
    <font>
      <name val="微软雅黑"/>
      <charset val="134"/>
      <b val="1"/>
      <color theme="0"/>
      <sz val="14"/>
    </font>
    <font>
      <name val="宋体"/>
      <charset val="134"/>
      <color theme="0"/>
      <sz val="10"/>
      <scheme val="minor"/>
    </font>
    <font>
      <name val="微软雅黑"/>
      <charset val="134"/>
      <b val="1"/>
      <sz val="10"/>
    </font>
    <font>
      <name val="微软雅黑"/>
      <charset val="134"/>
      <b val="1"/>
      <color theme="1"/>
      <sz val="10"/>
    </font>
    <font>
      <name val="微软雅黑"/>
      <charset val="134"/>
      <b val="1"/>
      <color theme="1"/>
      <sz val="20"/>
    </font>
    <font>
      <name val="宋体"/>
      <charset val="134"/>
      <color theme="1"/>
      <sz val="9"/>
      <scheme val="minor"/>
    </font>
    <font>
      <name val="微软雅黑"/>
      <charset val="134"/>
      <b val="1"/>
      <color theme="1"/>
      <sz val="9"/>
    </font>
    <font>
      <name val="微软雅黑"/>
      <charset val="134"/>
      <color theme="1"/>
      <sz val="10"/>
    </font>
    <font>
      <name val="微软雅黑"/>
      <charset val="134"/>
      <b val="1"/>
      <sz val="18"/>
    </font>
    <font>
      <name val="宋体"/>
      <charset val="134"/>
      <color theme="0"/>
      <sz val="10"/>
      <scheme val="minor"/>
    </font>
    <font>
      <name val="宋体"/>
      <charset val="134"/>
      <color theme="0"/>
      <sz val="11"/>
      <scheme val="minor"/>
    </font>
    <font>
      <name val="宋体"/>
      <charset val="134"/>
      <color theme="0"/>
      <sz val="11"/>
      <scheme val="minor"/>
    </font>
    <font>
      <name val="微软雅黑"/>
      <charset val="134"/>
      <b val="1"/>
      <sz val="16"/>
    </font>
    <font>
      <name val="微软雅黑"/>
      <charset val="134"/>
      <b val="1"/>
      <color theme="1"/>
      <sz val="14"/>
    </font>
    <font>
      <name val="宋体"/>
      <charset val="134"/>
      <color theme="1"/>
      <sz val="10"/>
      <scheme val="minor"/>
    </font>
    <font>
      <name val="微软雅黑"/>
      <charset val="134"/>
      <sz val="12"/>
    </font>
    <font>
      <name val="微软雅黑"/>
      <charset val="134"/>
      <b val="1"/>
      <sz val="14"/>
    </font>
    <font>
      <name val="宋体"/>
      <charset val="134"/>
      <color theme="1"/>
      <sz val="10"/>
    </font>
    <font>
      <name val="宋体"/>
      <charset val="134"/>
      <sz val="10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b val="1"/>
      <sz val="10"/>
      <scheme val="minor"/>
    </font>
    <font>
      <name val="微软雅黑"/>
      <charset val="134"/>
      <b val="1"/>
      <color theme="1" tint="0.5"/>
      <sz val="20"/>
    </font>
    <font>
      <name val="微软雅黑"/>
      <charset val="134"/>
      <b val="1"/>
      <color theme="0" tint="-0.05"/>
      <sz val="42"/>
    </font>
    <font>
      <name val="微软雅黑"/>
      <charset val="134"/>
      <b val="1"/>
      <color rgb="FFFFFF00"/>
      <sz val="18"/>
    </font>
    <font>
      <name val="微软雅黑"/>
      <charset val="134"/>
      <b val="1"/>
      <color theme="2"/>
      <sz val="14"/>
    </font>
    <font>
      <name val="微软雅黑"/>
      <charset val="134"/>
      <b val="1"/>
      <color theme="1" tint="0.349986266670736"/>
      <sz val="10"/>
    </font>
    <font>
      <name val="微软雅黑"/>
      <charset val="134"/>
      <b val="1"/>
      <color theme="0"/>
      <sz val="18"/>
    </font>
    <font>
      <name val="宋体"/>
      <charset val="0"/>
      <color rgb="FF0000FF"/>
      <sz val="11"/>
      <u val="single"/>
      <scheme val="minor"/>
    </font>
    <font>
      <name val="宋体"/>
      <charset val="0"/>
      <color theme="0"/>
      <sz val="11"/>
      <scheme val="minor"/>
    </font>
    <font>
      <name val="宋体"/>
      <charset val="0"/>
      <color rgb="FF9C0006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6500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微软雅黑"/>
      <charset val="134"/>
      <b val="1"/>
      <color theme="9" tint="-0.249977111117893"/>
      <sz val="16"/>
    </font>
    <font>
      <name val="宋体"/>
      <charset val="134"/>
      <color theme="0"/>
      <sz val="10"/>
    </font>
    <font>
      <name val="宋体"/>
      <charset val="134"/>
      <b val="1"/>
      <color theme="0"/>
      <sz val="10"/>
    </font>
    <font>
      <name val="宋体"/>
      <charset val="134"/>
      <color theme="0"/>
      <sz val="9"/>
    </font>
  </fonts>
  <fills count="62">
    <fill>
      <patternFill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gray0625">
        <bgColor theme="8" tint="-0.25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thin">
        <color theme="2" tint="-0.749961851863155"/>
      </right>
      <top style="medium">
        <color auto="1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medium">
        <color auto="1"/>
      </top>
      <bottom style="thin">
        <color theme="2" tint="-0.749961851863155"/>
      </bottom>
      <diagonal/>
    </border>
    <border>
      <left style="medium">
        <color auto="1"/>
      </left>
      <right style="thin">
        <color theme="2" tint="-0.749961851863155"/>
      </right>
      <top style="thin">
        <color theme="2" tint="-0.749961851863155"/>
      </top>
      <bottom style="medium">
        <color auto="1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medium">
        <color auto="1"/>
      </right>
      <top style="medium">
        <color auto="1"/>
      </top>
      <bottom style="thin">
        <color theme="2" tint="-0.749961851863155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theme="2" tint="-0.749961851863155"/>
      </bottom>
      <diagonal style="thin">
        <color auto="1"/>
      </diagonal>
    </border>
    <border diagonalDown="1"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 style="thin">
        <color theme="2" tint="-0.749961851863155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2" tint="-0.749961851863155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medium">
        <color auto="1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/>
      <diagonal/>
    </border>
    <border>
      <left/>
      <right style="thin">
        <color theme="2" tint="-0.749961851863155"/>
      </right>
      <top style="thin">
        <color theme="2" tint="-0.749961851863155"/>
      </top>
      <bottom/>
      <diagonal/>
    </border>
    <border>
      <left/>
      <right/>
      <top style="thin">
        <color theme="2" tint="-0.749961851863155"/>
      </top>
      <bottom style="medium">
        <color auto="1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9">
    <xf numFmtId="0" fontId="45" fillId="0" borderId="0" applyAlignment="1">
      <alignment vertical="center"/>
    </xf>
    <xf numFmtId="42" fontId="45" fillId="0" borderId="0" applyAlignment="1">
      <alignment vertical="center"/>
    </xf>
    <xf numFmtId="0" fontId="47" fillId="35" borderId="0" applyAlignment="1">
      <alignment vertical="center"/>
    </xf>
    <xf numFmtId="0" fontId="48" fillId="36" borderId="39" applyAlignment="1">
      <alignment vertical="center"/>
    </xf>
    <xf numFmtId="44" fontId="45" fillId="0" borderId="0" applyAlignment="1">
      <alignment vertical="center"/>
    </xf>
    <xf numFmtId="41" fontId="45" fillId="0" borderId="0" applyAlignment="1">
      <alignment vertical="center"/>
    </xf>
    <xf numFmtId="0" fontId="47" fillId="37" borderId="0" applyAlignment="1">
      <alignment vertical="center"/>
    </xf>
    <xf numFmtId="0" fontId="44" fillId="32" borderId="0" applyAlignment="1">
      <alignment vertical="center"/>
    </xf>
    <xf numFmtId="43" fontId="45" fillId="0" borderId="0" applyAlignment="1">
      <alignment vertical="center"/>
    </xf>
    <xf numFmtId="0" fontId="43" fillId="39" borderId="0" applyAlignment="1">
      <alignment vertical="center"/>
    </xf>
    <xf numFmtId="0" fontId="42" fillId="0" borderId="0" applyAlignment="1">
      <alignment vertical="center"/>
    </xf>
    <xf numFmtId="9" fontId="45" fillId="0" borderId="0" applyAlignment="1">
      <alignment vertical="center"/>
    </xf>
    <xf numFmtId="0" fontId="51" fillId="0" borderId="0" applyAlignment="1">
      <alignment vertical="center"/>
    </xf>
    <xf numFmtId="0" fontId="45" fillId="42" borderId="41" applyAlignment="1">
      <alignment vertical="center"/>
    </xf>
    <xf numFmtId="0" fontId="43" fillId="43" borderId="0" applyAlignment="1">
      <alignment vertical="center"/>
    </xf>
    <xf numFmtId="0" fontId="50" fillId="0" borderId="0" applyAlignment="1">
      <alignment vertical="center"/>
    </xf>
    <xf numFmtId="0" fontId="52" fillId="0" borderId="0" applyAlignment="1">
      <alignment vertical="center"/>
    </xf>
    <xf numFmtId="0" fontId="53" fillId="0" borderId="0" applyAlignment="1">
      <alignment vertical="center"/>
    </xf>
    <xf numFmtId="0" fontId="54" fillId="0" borderId="0" applyAlignment="1">
      <alignment vertical="center"/>
    </xf>
    <xf numFmtId="0" fontId="55" fillId="0" borderId="42" applyAlignment="1">
      <alignment vertical="center"/>
    </xf>
    <xf numFmtId="0" fontId="56" fillId="0" borderId="42" applyAlignment="1">
      <alignment vertical="center"/>
    </xf>
    <xf numFmtId="0" fontId="43" fillId="47" borderId="0" applyAlignment="1">
      <alignment vertical="center"/>
    </xf>
    <xf numFmtId="0" fontId="50" fillId="0" borderId="40" applyAlignment="1">
      <alignment vertical="center"/>
    </xf>
    <xf numFmtId="0" fontId="43" fillId="48" borderId="0" applyAlignment="1">
      <alignment vertical="center"/>
    </xf>
    <xf numFmtId="0" fontId="58" fillId="34" borderId="44" applyAlignment="1">
      <alignment vertical="center"/>
    </xf>
    <xf numFmtId="0" fontId="46" fillId="34" borderId="39" applyAlignment="1">
      <alignment vertical="center"/>
    </xf>
    <xf numFmtId="0" fontId="59" fillId="49" borderId="45" applyAlignment="1">
      <alignment vertical="center"/>
    </xf>
    <xf numFmtId="0" fontId="47" fillId="50" borderId="0" applyAlignment="1">
      <alignment vertical="center"/>
    </xf>
    <xf numFmtId="0" fontId="43" fillId="44" borderId="0" applyAlignment="1">
      <alignment vertical="center"/>
    </xf>
    <xf numFmtId="0" fontId="57" fillId="0" borderId="43" applyAlignment="1">
      <alignment vertical="center"/>
    </xf>
    <xf numFmtId="0" fontId="60" fillId="0" borderId="46" applyAlignment="1">
      <alignment vertical="center"/>
    </xf>
    <xf numFmtId="0" fontId="61" fillId="51" borderId="0" applyAlignment="1">
      <alignment vertical="center"/>
    </xf>
    <xf numFmtId="0" fontId="49" fillId="38" borderId="0" applyAlignment="1">
      <alignment vertical="center"/>
    </xf>
    <xf numFmtId="0" fontId="47" fillId="52" borderId="0" applyAlignment="1">
      <alignment vertical="center"/>
    </xf>
    <xf numFmtId="0" fontId="43" fillId="31" borderId="0" applyAlignment="1">
      <alignment vertical="center"/>
    </xf>
    <xf numFmtId="0" fontId="47" fillId="53" borderId="0" applyAlignment="1">
      <alignment vertical="center"/>
    </xf>
    <xf numFmtId="0" fontId="47" fillId="46" borderId="0" applyAlignment="1">
      <alignment vertical="center"/>
    </xf>
    <xf numFmtId="0" fontId="47" fillId="45" borderId="0" applyAlignment="1">
      <alignment vertical="center"/>
    </xf>
    <xf numFmtId="0" fontId="47" fillId="41" borderId="0" applyAlignment="1">
      <alignment vertical="center"/>
    </xf>
    <xf numFmtId="0" fontId="43" fillId="54" borderId="0" applyAlignment="1">
      <alignment vertical="center"/>
    </xf>
    <xf numFmtId="0" fontId="43" fillId="55" borderId="0" applyAlignment="1">
      <alignment vertical="center"/>
    </xf>
    <xf numFmtId="0" fontId="47" fillId="56" borderId="0" applyAlignment="1">
      <alignment vertical="center"/>
    </xf>
    <xf numFmtId="0" fontId="47" fillId="40" borderId="0" applyAlignment="1">
      <alignment vertical="center"/>
    </xf>
    <xf numFmtId="0" fontId="43" fillId="57" borderId="0" applyAlignment="1">
      <alignment vertical="center"/>
    </xf>
    <xf numFmtId="0" fontId="47" fillId="59" borderId="0" applyAlignment="1">
      <alignment vertical="center"/>
    </xf>
    <xf numFmtId="0" fontId="43" fillId="60" borderId="0" applyAlignment="1">
      <alignment vertical="center"/>
    </xf>
    <xf numFmtId="0" fontId="43" fillId="33" borderId="0" applyAlignment="1">
      <alignment vertical="center"/>
    </xf>
    <xf numFmtId="0" fontId="47" fillId="58" borderId="0" applyAlignment="1">
      <alignment vertical="center"/>
    </xf>
    <xf numFmtId="0" fontId="43" fillId="61" borderId="0" applyAlignment="1">
      <alignment vertical="center"/>
    </xf>
  </cellStyleXfs>
  <cellXfs count="222">
    <xf numFmtId="0" fontId="0" fillId="0" borderId="0" applyAlignment="1" pivotButton="0" quotePrefix="0" xfId="0">
      <alignment vertical="center"/>
    </xf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top" wrapText="1"/>
    </xf>
    <xf numFmtId="0" fontId="4" fillId="4" borderId="0" applyAlignment="1" pivotButton="0" quotePrefix="0" xfId="0">
      <alignment horizontal="center" vertical="center"/>
    </xf>
    <xf numFmtId="0" fontId="0" fillId="5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6" borderId="0" applyAlignment="1" pivotButton="0" quotePrefix="0" xfId="0">
      <alignment horizontal="center" vertical="center"/>
    </xf>
    <xf numFmtId="0" fontId="0" fillId="6" borderId="0" applyAlignment="1" pivotButton="0" quotePrefix="0" xfId="0">
      <alignment horizontal="center" vertical="center"/>
    </xf>
    <xf numFmtId="10" fontId="5" fillId="0" borderId="0" applyAlignment="1" pivotButton="0" quotePrefix="0" xfId="0">
      <alignment horizontal="center" vertical="center"/>
    </xf>
    <xf numFmtId="0" fontId="0" fillId="7" borderId="0" applyAlignment="1" pivotButton="0" quotePrefix="0" xfId="0">
      <alignment vertical="center"/>
    </xf>
    <xf numFmtId="0" fontId="4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center" vertical="center"/>
    </xf>
    <xf numFmtId="0" fontId="0" fillId="10" borderId="1" applyAlignment="1" pivotButton="0" quotePrefix="0" xfId="0">
      <alignment horizontal="center" vertical="center"/>
    </xf>
    <xf numFmtId="0" fontId="7" fillId="11" borderId="1" applyAlignment="1" pivotButton="0" quotePrefix="0" xfId="0">
      <alignment horizontal="center" vertical="center"/>
    </xf>
    <xf numFmtId="0" fontId="0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9" fontId="9" fillId="1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0" fontId="6" fillId="7" borderId="0" applyAlignment="1" pivotButton="0" quotePrefix="0" xfId="0">
      <alignment horizontal="center" vertical="center" wrapText="1"/>
    </xf>
    <xf numFmtId="0" fontId="4" fillId="4" borderId="0" applyAlignment="1" pivotButton="0" quotePrefix="0" xfId="0">
      <alignment vertical="center"/>
    </xf>
    <xf numFmtId="0" fontId="6" fillId="7" borderId="0" applyAlignment="1" pivotButton="0" quotePrefix="0" xfId="0">
      <alignment vertical="center" wrapText="1"/>
    </xf>
    <xf numFmtId="0" fontId="4" fillId="9" borderId="1" applyAlignment="1" pivotButton="0" quotePrefix="0" xfId="0">
      <alignment horizontal="center" vertical="center"/>
    </xf>
    <xf numFmtId="0" fontId="1" fillId="2" borderId="0" applyAlignment="1" pivotButton="0" quotePrefix="0" xfId="0">
      <alignment horizontal="left" vertical="center" wrapText="1"/>
    </xf>
    <xf numFmtId="0" fontId="10" fillId="3" borderId="0" applyAlignment="1" pivotButton="0" quotePrefix="0" xfId="0">
      <alignment horizontal="left" vertical="top" wrapText="1"/>
    </xf>
    <xf numFmtId="0" fontId="11" fillId="15" borderId="2" applyAlignment="1" pivotButton="0" quotePrefix="0" xfId="0">
      <alignment horizontal="center" vertical="center"/>
    </xf>
    <xf numFmtId="164" fontId="12" fillId="6" borderId="1" applyAlignment="1" pivotButton="0" quotePrefix="0" xfId="0">
      <alignment horizontal="center" vertical="center"/>
    </xf>
    <xf numFmtId="164" fontId="12" fillId="6" borderId="3" applyAlignment="1" pivotButton="0" quotePrefix="0" xfId="0">
      <alignment horizontal="center" vertical="center"/>
    </xf>
    <xf numFmtId="164" fontId="12" fillId="6" borderId="4" applyAlignment="1" pivotButton="0" quotePrefix="0" xfId="0">
      <alignment horizontal="center" vertical="center"/>
    </xf>
    <xf numFmtId="164" fontId="13" fillId="0" borderId="1" applyAlignment="1" pivotButton="0" quotePrefix="0" xfId="0">
      <alignment horizontal="center" vertical="center"/>
    </xf>
    <xf numFmtId="0" fontId="14" fillId="0" borderId="1" applyAlignment="1" pivotButton="0" quotePrefix="0" xfId="0">
      <alignment horizontal="center" vertical="center"/>
    </xf>
    <xf numFmtId="165" fontId="14" fillId="0" borderId="3" applyAlignment="1" pivotButton="0" quotePrefix="0" xfId="0">
      <alignment horizontal="center" vertical="center"/>
    </xf>
    <xf numFmtId="165" fontId="14" fillId="0" borderId="4" applyAlignment="1" pivotButton="0" quotePrefix="0" xfId="0">
      <alignment horizontal="center" vertical="center"/>
    </xf>
    <xf numFmtId="10" fontId="14" fillId="0" borderId="1" applyAlignment="1" pivotButton="0" quotePrefix="0" xfId="0">
      <alignment horizontal="center" vertical="center"/>
    </xf>
    <xf numFmtId="0" fontId="15" fillId="15" borderId="5" applyAlignment="1" pivotButton="0" quotePrefix="0" xfId="0">
      <alignment horizontal="center" vertical="center"/>
    </xf>
    <xf numFmtId="164" fontId="15" fillId="16" borderId="3" applyAlignment="1" pivotButton="0" quotePrefix="0" xfId="0">
      <alignment horizontal="center" vertical="center" wrapText="1"/>
    </xf>
    <xf numFmtId="164" fontId="15" fillId="16" borderId="6" applyAlignment="1" pivotButton="0" quotePrefix="0" xfId="0">
      <alignment horizontal="center" vertical="center" wrapText="1"/>
    </xf>
    <xf numFmtId="164" fontId="15" fillId="16" borderId="7" applyAlignment="1" pivotButton="0" quotePrefix="0" xfId="0">
      <alignment horizontal="center" vertical="center" wrapText="1"/>
    </xf>
    <xf numFmtId="0" fontId="15" fillId="17" borderId="8" applyAlignment="1" pivotButton="0" quotePrefix="0" xfId="0">
      <alignment horizontal="center" vertical="center"/>
    </xf>
    <xf numFmtId="0" fontId="15" fillId="17" borderId="0" applyAlignment="1" pivotButton="0" quotePrefix="0" xfId="0">
      <alignment horizontal="center" vertical="center"/>
    </xf>
    <xf numFmtId="0" fontId="16" fillId="13" borderId="1" applyAlignment="1" pivotButton="0" quotePrefix="0" xfId="0">
      <alignment horizontal="center" vertical="center" wrapText="1"/>
    </xf>
    <xf numFmtId="0" fontId="16" fillId="13" borderId="1" applyAlignment="1" pivotButton="0" quotePrefix="0" xfId="0">
      <alignment horizontal="center" vertical="center"/>
    </xf>
    <xf numFmtId="0" fontId="16" fillId="13" borderId="9" applyAlignment="1" pivotButton="0" quotePrefix="0" xfId="0">
      <alignment horizontal="center" vertical="center"/>
    </xf>
    <xf numFmtId="0" fontId="16" fillId="13" borderId="10" applyAlignment="1" pivotButton="0" quotePrefix="0" xfId="0">
      <alignment horizontal="center" vertical="center" wrapText="1"/>
    </xf>
    <xf numFmtId="0" fontId="16" fillId="13" borderId="11" applyAlignment="1" pivotButton="0" quotePrefix="0" xfId="0">
      <alignment horizontal="center" vertical="center"/>
    </xf>
    <xf numFmtId="164" fontId="17" fillId="18" borderId="1" applyAlignment="1" pivotButton="0" quotePrefix="0" xfId="0">
      <alignment horizontal="center" vertical="center" wrapText="1"/>
    </xf>
    <xf numFmtId="0" fontId="5" fillId="18" borderId="1" applyAlignment="1" pivotButton="0" quotePrefix="0" xfId="0">
      <alignment vertical="center" wrapText="1"/>
    </xf>
    <xf numFmtId="10" fontId="5" fillId="18" borderId="3" applyAlignment="1" pivotButton="0" quotePrefix="0" xfId="0">
      <alignment horizontal="center" vertical="center"/>
    </xf>
    <xf numFmtId="166" fontId="5" fillId="18" borderId="3" applyAlignment="1" pivotButton="0" quotePrefix="0" xfId="0">
      <alignment horizontal="center" vertical="center"/>
    </xf>
    <xf numFmtId="0" fontId="18" fillId="19" borderId="10" applyAlignment="1" pivotButton="0" quotePrefix="0" xfId="0">
      <alignment horizontal="center" vertical="center"/>
    </xf>
    <xf numFmtId="0" fontId="5" fillId="19" borderId="1" applyAlignment="1" pivotButton="0" quotePrefix="0" xfId="0">
      <alignment vertical="center" wrapText="1"/>
    </xf>
    <xf numFmtId="10" fontId="5" fillId="19" borderId="1" applyAlignment="1" pivotButton="0" quotePrefix="0" xfId="0">
      <alignment horizontal="center" vertical="center"/>
    </xf>
    <xf numFmtId="166" fontId="5" fillId="19" borderId="1" applyAlignment="1" pivotButton="0" quotePrefix="0" xfId="0">
      <alignment horizontal="center" vertical="center"/>
    </xf>
    <xf numFmtId="0" fontId="15" fillId="15" borderId="2" applyAlignment="1" pivotButton="0" quotePrefix="0" xfId="0">
      <alignment horizontal="center" vertical="center"/>
    </xf>
    <xf numFmtId="0" fontId="11" fillId="20" borderId="0" applyAlignment="1" pivotButton="0" quotePrefix="0" xfId="0">
      <alignment horizontal="center" vertical="center"/>
    </xf>
    <xf numFmtId="0" fontId="6" fillId="21" borderId="1" applyAlignment="1" pivotButton="0" quotePrefix="0" xfId="0">
      <alignment horizontal="center" vertical="center" wrapText="1"/>
    </xf>
    <xf numFmtId="10" fontId="19" fillId="22" borderId="11" applyAlignment="1" pivotButton="0" quotePrefix="0" xfId="0">
      <alignment horizontal="center" vertical="center"/>
    </xf>
    <xf numFmtId="0" fontId="20" fillId="0" borderId="1" applyAlignment="1" pivotButton="0" quotePrefix="0" xfId="0">
      <alignment horizontal="center" vertical="center"/>
    </xf>
    <xf numFmtId="10" fontId="5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20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20" fillId="12" borderId="1" applyAlignment="1" pivotButton="0" quotePrefix="0" xfId="0">
      <alignment horizontal="center" vertical="center"/>
    </xf>
    <xf numFmtId="10" fontId="5" fillId="12" borderId="1" applyAlignment="1" pivotButton="0" quotePrefix="0" xfId="0">
      <alignment horizontal="center" vertical="center"/>
    </xf>
    <xf numFmtId="164" fontId="5" fillId="12" borderId="1" applyAlignment="1" pivotButton="0" quotePrefix="0" xfId="0">
      <alignment horizontal="center" vertical="center"/>
    </xf>
    <xf numFmtId="0" fontId="20" fillId="12" borderId="3" applyAlignment="1" pivotButton="0" quotePrefix="0" xfId="0">
      <alignment horizontal="center" vertical="center"/>
    </xf>
    <xf numFmtId="0" fontId="20" fillId="12" borderId="4" applyAlignment="1" pivotButton="0" quotePrefix="0" xfId="0">
      <alignment horizontal="center" vertical="center"/>
    </xf>
    <xf numFmtId="0" fontId="20" fillId="6" borderId="3" applyAlignment="1" pivotButton="0" quotePrefix="0" xfId="0">
      <alignment horizontal="center" vertical="center"/>
    </xf>
    <xf numFmtId="0" fontId="20" fillId="6" borderId="4" applyAlignment="1" pivotButton="0" quotePrefix="0" xfId="0">
      <alignment horizontal="center" vertical="center"/>
    </xf>
    <xf numFmtId="0" fontId="21" fillId="16" borderId="1" applyAlignment="1" pivotButton="0" quotePrefix="0" xfId="0">
      <alignment horizontal="center" vertical="center"/>
    </xf>
    <xf numFmtId="10" fontId="18" fillId="16" borderId="1" applyAlignment="1" pivotButton="0" quotePrefix="0" xfId="0">
      <alignment horizontal="center" vertical="center"/>
    </xf>
    <xf numFmtId="164" fontId="18" fillId="16" borderId="1" applyAlignment="1" pivotButton="0" quotePrefix="0" xfId="0">
      <alignment horizontal="center" vertical="center"/>
    </xf>
    <xf numFmtId="164" fontId="22" fillId="0" borderId="1" applyAlignment="1" pivotButton="0" quotePrefix="0" xfId="0">
      <alignment horizontal="center" vertical="center"/>
    </xf>
    <xf numFmtId="0" fontId="1" fillId="7" borderId="0" applyAlignment="1" pivotButton="0" quotePrefix="0" xfId="0">
      <alignment vertical="center" wrapText="1"/>
    </xf>
    <xf numFmtId="0" fontId="23" fillId="7" borderId="0" applyAlignment="1" pivotButton="0" quotePrefix="0" xfId="0">
      <alignment vertical="center"/>
    </xf>
    <xf numFmtId="0" fontId="3" fillId="7" borderId="0" applyAlignment="1" pivotButton="0" quotePrefix="0" xfId="0">
      <alignment vertical="top" wrapText="1"/>
    </xf>
    <xf numFmtId="0" fontId="11" fillId="7" borderId="0" applyAlignment="1" pivotButton="0" quotePrefix="0" xfId="0">
      <alignment vertical="center"/>
    </xf>
    <xf numFmtId="0" fontId="24" fillId="7" borderId="11" applyAlignment="1" pivotButton="0" quotePrefix="0" xfId="0">
      <alignment horizontal="left" vertical="top" wrapText="1"/>
    </xf>
    <xf numFmtId="0" fontId="24" fillId="7" borderId="0" applyAlignment="1" pivotButton="0" quotePrefix="0" xfId="0">
      <alignment horizontal="left" vertical="top" wrapText="1"/>
    </xf>
    <xf numFmtId="0" fontId="25" fillId="7" borderId="0" applyAlignment="1" pivotButton="0" quotePrefix="0" xfId="0">
      <alignment vertical="center" wrapText="1"/>
    </xf>
    <xf numFmtId="0" fontId="25" fillId="7" borderId="11" applyAlignment="1" pivotButton="0" quotePrefix="0" xfId="0">
      <alignment vertical="center" wrapText="1"/>
    </xf>
    <xf numFmtId="0" fontId="16" fillId="7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/>
    </xf>
    <xf numFmtId="0" fontId="26" fillId="7" borderId="0" applyAlignment="1" pivotButton="0" quotePrefix="0" xfId="0">
      <alignment horizontal="left" vertical="top" wrapText="1"/>
    </xf>
    <xf numFmtId="0" fontId="24" fillId="7" borderId="0" applyAlignment="1" pivotButton="0" quotePrefix="0" xfId="0">
      <alignment horizontal="left" vertical="center" wrapText="1"/>
    </xf>
    <xf numFmtId="0" fontId="24" fillId="7" borderId="0" applyAlignment="1" pivotButton="0" quotePrefix="0" xfId="0">
      <alignment vertical="center" wrapText="1"/>
    </xf>
    <xf numFmtId="0" fontId="26" fillId="7" borderId="0" applyAlignment="1" pivotButton="0" quotePrefix="0" xfId="0">
      <alignment vertical="center" wrapText="1"/>
    </xf>
    <xf numFmtId="0" fontId="24" fillId="7" borderId="0" applyAlignment="1" pivotButton="0" quotePrefix="0" xfId="0">
      <alignment horizontal="left" vertical="top" wrapText="1"/>
    </xf>
    <xf numFmtId="10" fontId="19" fillId="22" borderId="0" applyAlignment="1" pivotButton="0" quotePrefix="0" xfId="0">
      <alignment horizontal="center" vertical="center"/>
    </xf>
    <xf numFmtId="10" fontId="5" fillId="7" borderId="0" applyAlignment="1" pivotButton="0" quotePrefix="0" xfId="0">
      <alignment horizontal="left" vertical="center"/>
    </xf>
    <xf numFmtId="0" fontId="26" fillId="0" borderId="0" applyAlignment="1" pivotButton="0" quotePrefix="0" xfId="0">
      <alignment vertical="center"/>
    </xf>
    <xf numFmtId="0" fontId="27" fillId="0" borderId="0" applyAlignment="1" pivotButton="0" quotePrefix="0" xfId="0">
      <alignment horizontal="center" vertical="center"/>
    </xf>
    <xf numFmtId="0" fontId="6" fillId="23" borderId="12" applyAlignment="1" pivotButton="0" quotePrefix="0" xfId="0">
      <alignment horizontal="center" vertical="center" wrapText="1"/>
    </xf>
    <xf numFmtId="0" fontId="6" fillId="23" borderId="13" applyAlignment="1" pivotButton="0" quotePrefix="0" xfId="0">
      <alignment horizontal="center" vertical="center" wrapText="1"/>
    </xf>
    <xf numFmtId="0" fontId="28" fillId="6" borderId="14" applyAlignment="1" pivotButton="0" quotePrefix="0" xfId="0">
      <alignment horizontal="center" vertical="center" wrapText="1"/>
    </xf>
    <xf numFmtId="0" fontId="28" fillId="6" borderId="15" applyAlignment="1" pivotButton="0" quotePrefix="0" xfId="0">
      <alignment horizontal="center" vertical="center" wrapText="1"/>
    </xf>
    <xf numFmtId="0" fontId="29" fillId="6" borderId="15" applyAlignment="1" pivotButton="0" quotePrefix="0" xfId="0">
      <alignment horizontal="center" vertical="center" wrapText="1"/>
    </xf>
    <xf numFmtId="0" fontId="30" fillId="6" borderId="15" applyAlignment="1" pivotButton="0" quotePrefix="0" xfId="0">
      <alignment horizontal="center" vertical="center" wrapText="1"/>
    </xf>
    <xf numFmtId="0" fontId="30" fillId="6" borderId="15" applyAlignment="1" pivotButton="0" quotePrefix="0" xfId="0">
      <alignment horizontal="center" vertical="center"/>
    </xf>
    <xf numFmtId="57" fontId="30" fillId="6" borderId="15" applyAlignment="1" pivotButton="0" quotePrefix="0" xfId="0">
      <alignment horizontal="center" vertical="center"/>
    </xf>
    <xf numFmtId="164" fontId="31" fillId="6" borderId="15" applyAlignment="1" pivotButton="0" quotePrefix="0" xfId="0">
      <alignment horizontal="center" vertical="center"/>
    </xf>
    <xf numFmtId="0" fontId="6" fillId="21" borderId="16" applyAlignment="1" pivotButton="0" quotePrefix="0" xfId="0">
      <alignment horizontal="center" vertical="center" wrapText="1"/>
    </xf>
    <xf numFmtId="0" fontId="6" fillId="21" borderId="17" applyAlignment="1" pivotButton="0" quotePrefix="0" xfId="0">
      <alignment horizontal="center" vertical="center" wrapText="1"/>
    </xf>
    <xf numFmtId="0" fontId="6" fillId="21" borderId="18" applyAlignment="1" pivotButton="0" quotePrefix="0" xfId="0">
      <alignment horizontal="center" vertical="center" wrapText="1"/>
    </xf>
    <xf numFmtId="0" fontId="6" fillId="17" borderId="18" applyAlignment="1" pivotButton="0" quotePrefix="0" xfId="0">
      <alignment horizontal="center" vertical="center" wrapText="1"/>
    </xf>
    <xf numFmtId="0" fontId="20" fillId="0" borderId="19" applyAlignment="1" pivotButton="0" quotePrefix="0" xfId="0">
      <alignment horizontal="left" vertical="center" wrapText="1"/>
    </xf>
    <xf numFmtId="9" fontId="29" fillId="6" borderId="20" applyAlignment="1" pivotButton="0" quotePrefix="0" xfId="0">
      <alignment horizontal="center" vertical="center"/>
    </xf>
    <xf numFmtId="0" fontId="29" fillId="0" borderId="21" applyAlignment="1" pivotButton="0" quotePrefix="0" xfId="0">
      <alignment horizontal="center" vertical="center"/>
    </xf>
    <xf numFmtId="0" fontId="32" fillId="12" borderId="17" applyAlignment="1" pivotButton="0" quotePrefix="0" xfId="0">
      <alignment horizontal="left" vertical="center" wrapText="1"/>
    </xf>
    <xf numFmtId="9" fontId="33" fillId="12" borderId="21" applyAlignment="1" pivotButton="0" quotePrefix="0" xfId="0">
      <alignment horizontal="center" vertical="center"/>
    </xf>
    <xf numFmtId="164" fontId="29" fillId="0" borderId="21" applyAlignment="1" pivotButton="0" quotePrefix="0" xfId="0">
      <alignment horizontal="center" vertical="center"/>
    </xf>
    <xf numFmtId="164" fontId="33" fillId="24" borderId="22" applyAlignment="1" pivotButton="0" quotePrefix="0" xfId="0">
      <alignment horizontal="center" vertical="center"/>
    </xf>
    <xf numFmtId="9" fontId="29" fillId="6" borderId="23" applyAlignment="1" pivotButton="0" quotePrefix="0" xfId="0">
      <alignment horizontal="center" vertical="center"/>
    </xf>
    <xf numFmtId="9" fontId="33" fillId="12" borderId="21" applyAlignment="1" pivotButton="0" quotePrefix="0" xfId="0">
      <alignment horizontal="center" vertical="center" wrapText="1"/>
    </xf>
    <xf numFmtId="164" fontId="33" fillId="24" borderId="22" applyAlignment="1" pivotButton="0" quotePrefix="0" xfId="0">
      <alignment horizontal="center" vertical="center" wrapText="1"/>
    </xf>
    <xf numFmtId="9" fontId="29" fillId="6" borderId="18" applyAlignment="1" pivotButton="0" quotePrefix="0" xfId="0">
      <alignment horizontal="center" vertical="center"/>
    </xf>
    <xf numFmtId="0" fontId="29" fillId="6" borderId="23" applyAlignment="1" pivotButton="0" quotePrefix="0" xfId="0">
      <alignment horizontal="center" vertical="center"/>
    </xf>
    <xf numFmtId="0" fontId="29" fillId="6" borderId="18" applyAlignment="1" pivotButton="0" quotePrefix="0" xfId="0">
      <alignment horizontal="center" vertical="center"/>
    </xf>
    <xf numFmtId="9" fontId="29" fillId="6" borderId="21" applyAlignment="1" pivotButton="0" quotePrefix="0" xfId="0">
      <alignment horizontal="center" vertical="center"/>
    </xf>
    <xf numFmtId="0" fontId="32" fillId="0" borderId="21" applyAlignment="1" pivotButton="0" quotePrefix="0" xfId="0">
      <alignment horizontal="left" vertical="center" wrapText="1"/>
    </xf>
    <xf numFmtId="0" fontId="32" fillId="12" borderId="21" applyAlignment="1" pivotButton="0" quotePrefix="0" xfId="0">
      <alignment horizontal="left" vertical="center" wrapText="1"/>
    </xf>
    <xf numFmtId="0" fontId="34" fillId="16" borderId="24" applyAlignment="1" pivotButton="0" quotePrefix="0" xfId="0">
      <alignment horizontal="center" vertical="center"/>
    </xf>
    <xf numFmtId="0" fontId="34" fillId="16" borderId="25" applyAlignment="1" pivotButton="0" quotePrefix="0" xfId="0">
      <alignment horizontal="center" vertical="center"/>
    </xf>
    <xf numFmtId="0" fontId="34" fillId="16" borderId="26" applyAlignment="1" pivotButton="0" quotePrefix="0" xfId="0">
      <alignment horizontal="center" vertical="center"/>
    </xf>
    <xf numFmtId="9" fontId="34" fillId="16" borderId="20" applyAlignment="1" pivotButton="0" quotePrefix="0" xfId="0">
      <alignment horizontal="center" vertical="center"/>
    </xf>
    <xf numFmtId="164" fontId="34" fillId="16" borderId="20" applyAlignment="1" pivotButton="0" quotePrefix="0" xfId="0">
      <alignment horizontal="center" vertical="center"/>
    </xf>
    <xf numFmtId="164" fontId="34" fillId="16" borderId="27" applyAlignment="1" pivotButton="0" quotePrefix="0" xfId="0">
      <alignment horizontal="center" vertical="center"/>
    </xf>
    <xf numFmtId="0" fontId="34" fillId="6" borderId="28" applyAlignment="1" pivotButton="0" quotePrefix="0" xfId="0">
      <alignment vertical="center"/>
    </xf>
    <xf numFmtId="0" fontId="34" fillId="6" borderId="29" applyAlignment="1" pivotButton="0" quotePrefix="0" xfId="0">
      <alignment vertical="center"/>
    </xf>
    <xf numFmtId="0" fontId="34" fillId="6" borderId="30" applyAlignment="1" pivotButton="0" quotePrefix="0" xfId="0">
      <alignment horizontal="center" vertical="center"/>
    </xf>
    <xf numFmtId="0" fontId="34" fillId="6" borderId="31" applyAlignment="1" pivotButton="0" quotePrefix="0" xfId="0">
      <alignment horizontal="center" vertical="center"/>
    </xf>
    <xf numFmtId="0" fontId="0" fillId="7" borderId="0" applyAlignment="1" pivotButton="0" quotePrefix="0" xfId="0">
      <alignment horizontal="center" vertical="center"/>
    </xf>
    <xf numFmtId="0" fontId="26" fillId="7" borderId="0" applyAlignment="1" pivotButton="0" quotePrefix="0" xfId="0">
      <alignment vertical="center"/>
    </xf>
    <xf numFmtId="0" fontId="1" fillId="7" borderId="0" applyAlignment="1" pivotButton="0" quotePrefix="0" xfId="0">
      <alignment vertical="center"/>
    </xf>
    <xf numFmtId="0" fontId="6" fillId="23" borderId="32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center" vertical="center" wrapText="1"/>
    </xf>
    <xf numFmtId="164" fontId="30" fillId="6" borderId="15" applyAlignment="1" pivotButton="0" quotePrefix="0" xfId="0">
      <alignment horizontal="center" vertical="center"/>
    </xf>
    <xf numFmtId="10" fontId="30" fillId="6" borderId="15" applyAlignment="1" pivotButton="0" quotePrefix="0" xfId="0">
      <alignment horizontal="center" vertical="center"/>
    </xf>
    <xf numFmtId="57" fontId="30" fillId="7" borderId="33" applyAlignment="1" pivotButton="0" quotePrefix="0" xfId="0">
      <alignment horizontal="center" vertical="center"/>
    </xf>
    <xf numFmtId="0" fontId="6" fillId="17" borderId="22" applyAlignment="1" pivotButton="0" quotePrefix="0" xfId="0">
      <alignment horizontal="center" vertical="center" wrapText="1"/>
    </xf>
    <xf numFmtId="0" fontId="6" fillId="25" borderId="21" applyAlignment="1" pivotButton="0" quotePrefix="0" xfId="0">
      <alignment horizontal="center" vertical="center" wrapText="1"/>
    </xf>
    <xf numFmtId="0" fontId="6" fillId="21" borderId="34" applyAlignment="1" pivotButton="0" quotePrefix="0" xfId="0">
      <alignment horizontal="center" vertical="center" wrapText="1"/>
    </xf>
    <xf numFmtId="0" fontId="6" fillId="21" borderId="21" applyAlignment="1" pivotButton="0" quotePrefix="0" xfId="0">
      <alignment horizontal="center" vertical="center" wrapText="1"/>
    </xf>
    <xf numFmtId="0" fontId="6" fillId="21" borderId="35" applyAlignment="1" pivotButton="0" quotePrefix="0" xfId="0">
      <alignment horizontal="center" vertical="center" wrapText="1"/>
    </xf>
    <xf numFmtId="0" fontId="24" fillId="7" borderId="8" applyAlignment="1" pivotButton="0" quotePrefix="0" xfId="0">
      <alignment horizontal="left" vertical="top" wrapText="1"/>
    </xf>
    <xf numFmtId="164" fontId="35" fillId="26" borderId="22" applyAlignment="1" pivotButton="0" quotePrefix="0" xfId="0">
      <alignment horizontal="center" vertical="center"/>
    </xf>
    <xf numFmtId="164" fontId="29" fillId="0" borderId="19" applyAlignment="1" pivotButton="0" quotePrefix="0" xfId="0">
      <alignment horizontal="center" vertical="center"/>
    </xf>
    <xf numFmtId="10" fontId="29" fillId="5" borderId="21" applyAlignment="1" pivotButton="0" quotePrefix="0" xfId="0">
      <alignment horizontal="center" vertical="center"/>
    </xf>
    <xf numFmtId="166" fontId="29" fillId="5" borderId="35" applyAlignment="1" pivotButton="0" quotePrefix="0" xfId="0">
      <alignment horizontal="center" vertical="center"/>
    </xf>
    <xf numFmtId="0" fontId="16" fillId="7" borderId="8" applyAlignment="1" pivotButton="0" quotePrefix="0" xfId="0">
      <alignment vertical="top" wrapText="1"/>
    </xf>
    <xf numFmtId="0" fontId="16" fillId="7" borderId="0" applyAlignment="1" pivotButton="0" quotePrefix="0" xfId="0">
      <alignment vertical="top" wrapText="1"/>
    </xf>
    <xf numFmtId="0" fontId="24" fillId="15" borderId="8" applyAlignment="1" pivotButton="0" quotePrefix="0" xfId="0">
      <alignment horizontal="left" vertical="top" wrapText="1"/>
    </xf>
    <xf numFmtId="0" fontId="16" fillId="15" borderId="0" applyAlignment="1" pivotButton="0" quotePrefix="0" xfId="0">
      <alignment horizontal="left" vertical="top" wrapText="1"/>
    </xf>
    <xf numFmtId="0" fontId="16" fillId="15" borderId="8" applyAlignment="1" pivotButton="0" quotePrefix="0" xfId="0">
      <alignment horizontal="left" vertical="top" wrapText="1"/>
    </xf>
    <xf numFmtId="0" fontId="15" fillId="27" borderId="8" applyAlignment="1" pivotButton="0" quotePrefix="0" xfId="0">
      <alignment horizontal="center" vertical="center" wrapText="1"/>
    </xf>
    <xf numFmtId="0" fontId="15" fillId="27" borderId="0" applyAlignment="1" pivotButton="0" quotePrefix="0" xfId="0">
      <alignment horizontal="center" vertical="center" wrapText="1"/>
    </xf>
    <xf numFmtId="0" fontId="35" fillId="13" borderId="8" applyAlignment="1" pivotButton="0" quotePrefix="0" xfId="0">
      <alignment horizontal="center" vertical="center" wrapText="1"/>
    </xf>
    <xf numFmtId="0" fontId="35" fillId="13" borderId="0" applyAlignment="1" pivotButton="0" quotePrefix="0" xfId="0">
      <alignment horizontal="center" vertical="center" wrapText="1"/>
    </xf>
    <xf numFmtId="0" fontId="35" fillId="2" borderId="0" applyAlignment="1" pivotButton="0" quotePrefix="0" xfId="0">
      <alignment horizontal="center" vertical="center"/>
    </xf>
    <xf numFmtId="0" fontId="29" fillId="28" borderId="1" applyAlignment="1" pivotButton="0" quotePrefix="0" xfId="0">
      <alignment horizontal="center" vertical="center"/>
    </xf>
    <xf numFmtId="0" fontId="34" fillId="14" borderId="1" applyAlignment="1" pivotButton="0" quotePrefix="0" xfId="0">
      <alignment horizontal="center" vertical="center"/>
    </xf>
    <xf numFmtId="0" fontId="29" fillId="29" borderId="1" applyAlignment="1" pivotButton="0" quotePrefix="0" xfId="0">
      <alignment horizontal="center" vertical="center"/>
    </xf>
    <xf numFmtId="164" fontId="6" fillId="25" borderId="27" applyAlignment="1" pivotButton="0" quotePrefix="0" xfId="0">
      <alignment horizontal="center" vertical="center"/>
    </xf>
    <xf numFmtId="164" fontId="34" fillId="16" borderId="36" applyAlignment="1" pivotButton="0" quotePrefix="0" xfId="0">
      <alignment horizontal="center" vertical="center"/>
    </xf>
    <xf numFmtId="10" fontId="34" fillId="16" borderId="20" applyAlignment="1" pivotButton="0" quotePrefix="0" xfId="0">
      <alignment horizontal="center" vertical="center"/>
    </xf>
    <xf numFmtId="10" fontId="34" fillId="16" borderId="37" applyAlignment="1" pivotButton="0" quotePrefix="0" xfId="0">
      <alignment horizontal="center" vertical="center"/>
    </xf>
    <xf numFmtId="0" fontId="34" fillId="6" borderId="38" applyAlignment="1" pivotButton="0" quotePrefix="0" xfId="0">
      <alignment vertical="center"/>
    </xf>
    <xf numFmtId="0" fontId="0" fillId="6" borderId="38" applyAlignment="1" pivotButton="0" quotePrefix="0" xfId="0">
      <alignment vertical="center"/>
    </xf>
    <xf numFmtId="0" fontId="35" fillId="13" borderId="0" applyAlignment="1" pivotButton="0" quotePrefix="0" xfId="0">
      <alignment horizontal="center" vertical="center"/>
    </xf>
    <xf numFmtId="0" fontId="36" fillId="3" borderId="0" applyAlignment="1" pivotButton="0" quotePrefix="0" xfId="0">
      <alignment horizontal="left" vertical="center"/>
    </xf>
    <xf numFmtId="0" fontId="0" fillId="30" borderId="0" applyAlignment="1" pivotButton="0" quotePrefix="0" xfId="0">
      <alignment vertical="center"/>
    </xf>
    <xf numFmtId="0" fontId="37" fillId="30" borderId="0" applyAlignment="1" pivotButton="0" quotePrefix="0" xfId="0">
      <alignment horizontal="center" vertical="center"/>
    </xf>
    <xf numFmtId="0" fontId="38" fillId="30" borderId="0" applyAlignment="1" pivotButton="0" quotePrefix="0" xfId="0">
      <alignment horizontal="center" vertical="center"/>
    </xf>
    <xf numFmtId="0" fontId="39" fillId="30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40" fillId="12" borderId="0" applyAlignment="1" pivotButton="0" quotePrefix="0" xfId="0">
      <alignment horizontal="center" vertical="center"/>
    </xf>
    <xf numFmtId="0" fontId="41" fillId="12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3" pivotButton="0" quotePrefix="0" xfId="0"/>
    <xf numFmtId="0" fontId="0" fillId="0" borderId="54" pivotButton="0" quotePrefix="0" xfId="0"/>
    <xf numFmtId="164" fontId="31" fillId="6" borderId="15" applyAlignment="1" pivotButton="0" quotePrefix="0" xfId="0">
      <alignment horizontal="center" vertical="center"/>
    </xf>
    <xf numFmtId="164" fontId="30" fillId="6" borderId="15" applyAlignment="1" pivotButton="0" quotePrefix="0" xfId="0">
      <alignment horizontal="center" vertical="center"/>
    </xf>
    <xf numFmtId="164" fontId="29" fillId="0" borderId="21" applyAlignment="1" pivotButton="0" quotePrefix="0" xfId="0">
      <alignment horizontal="center" vertical="center"/>
    </xf>
    <xf numFmtId="164" fontId="33" fillId="24" borderId="22" applyAlignment="1" pivotButton="0" quotePrefix="0" xfId="0">
      <alignment horizontal="center" vertical="center"/>
    </xf>
    <xf numFmtId="164" fontId="35" fillId="26" borderId="22" applyAlignment="1" pivotButton="0" quotePrefix="0" xfId="0">
      <alignment horizontal="center" vertical="center"/>
    </xf>
    <xf numFmtId="164" fontId="29" fillId="0" borderId="19" applyAlignment="1" pivotButton="0" quotePrefix="0" xfId="0">
      <alignment horizontal="center" vertical="center"/>
    </xf>
    <xf numFmtId="166" fontId="29" fillId="5" borderId="35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23" pivotButton="0" quotePrefix="0" xfId="0"/>
    <xf numFmtId="164" fontId="33" fillId="24" borderId="22" applyAlignment="1" pivotButton="0" quotePrefix="0" xfId="0">
      <alignment horizontal="center" vertical="center" wrapText="1"/>
    </xf>
    <xf numFmtId="0" fontId="0" fillId="0" borderId="18" pivotButton="0" quotePrefix="0" xfId="0"/>
    <xf numFmtId="0" fontId="34" fillId="16" borderId="36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26" pivotButton="0" quotePrefix="0" xfId="0"/>
    <xf numFmtId="164" fontId="34" fillId="16" borderId="20" applyAlignment="1" pivotButton="0" quotePrefix="0" xfId="0">
      <alignment horizontal="center" vertical="center"/>
    </xf>
    <xf numFmtId="164" fontId="34" fillId="16" borderId="27" applyAlignment="1" pivotButton="0" quotePrefix="0" xfId="0">
      <alignment horizontal="center" vertical="center"/>
    </xf>
    <xf numFmtId="164" fontId="6" fillId="25" borderId="27" applyAlignment="1" pivotButton="0" quotePrefix="0" xfId="0">
      <alignment horizontal="center" vertical="center"/>
    </xf>
    <xf numFmtId="164" fontId="34" fillId="16" borderId="36" applyAlignment="1" pivotButton="0" quotePrefix="0" xfId="0">
      <alignment horizontal="center" vertical="center"/>
    </xf>
    <xf numFmtId="0" fontId="0" fillId="0" borderId="2" pivotButton="0" quotePrefix="0" xfId="0"/>
    <xf numFmtId="164" fontId="12" fillId="6" borderId="1" applyAlignment="1" pivotButton="0" quotePrefix="0" xfId="0">
      <alignment horizontal="center" vertical="center"/>
    </xf>
    <xf numFmtId="0" fontId="0" fillId="0" borderId="4" pivotButton="0" quotePrefix="0" xfId="0"/>
    <xf numFmtId="164" fontId="13" fillId="0" borderId="1" applyAlignment="1" pivotButton="0" quotePrefix="0" xfId="0">
      <alignment horizontal="center" vertical="center"/>
    </xf>
    <xf numFmtId="165" fontId="14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5" pivotButton="0" quotePrefix="0" xfId="0"/>
    <xf numFmtId="164" fontId="15" fillId="16" borderId="9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164" fontId="17" fillId="18" borderId="1" applyAlignment="1" pivotButton="0" quotePrefix="0" xfId="0">
      <alignment horizontal="center" vertical="center" wrapText="1"/>
    </xf>
    <xf numFmtId="166" fontId="5" fillId="18" borderId="3" applyAlignment="1" pivotButton="0" quotePrefix="0" xfId="0">
      <alignment horizontal="center" vertical="center"/>
    </xf>
    <xf numFmtId="166" fontId="5" fillId="19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64" fontId="5" fillId="12" borderId="1" applyAlignment="1" pivotButton="0" quotePrefix="0" xfId="0">
      <alignment horizontal="center" vertical="center"/>
    </xf>
    <xf numFmtId="164" fontId="18" fillId="16" borderId="1" applyAlignment="1" pivotButton="0" quotePrefix="0" xfId="0">
      <alignment horizontal="center" vertical="center"/>
    </xf>
    <xf numFmtId="164" fontId="22" fillId="0" borderId="1" applyAlignment="1" pivotButton="0" quotePrefix="0" xfId="0">
      <alignment horizontal="center" vertical="center"/>
    </xf>
    <xf numFmtId="0" fontId="0" fillId="0" borderId="59" pivotButton="0" quotePrefix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b val="1"/>
        <color rgb="FF006100"/>
      </font>
      <fill>
        <patternFill patternType="solid">
          <bgColor rgb="FFC6EFCE"/>
        </patternFill>
      </fill>
    </dxf>
    <dxf>
      <font>
        <b val="1"/>
        <color rgb="FFFF0000"/>
      </font>
      <fill>
        <patternFill patternType="solid">
          <bgColor theme="5" tint="0.799981688894314"/>
        </patternFill>
      </fill>
    </dxf>
    <dxf>
      <font>
        <b val="1"/>
        <color rgb="FF006100"/>
      </font>
      <fill>
        <patternFill patternType="solid">
          <bgColor rgb="FFC6EFCE"/>
        </patternFill>
      </fill>
    </dxf>
    <dxf>
      <font>
        <b val="1"/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plotArea>
      <layout/>
      <barChart>
        <barDir val="col"/>
        <grouping val="stacked"/>
        <varyColors val="0"/>
        <ser>
          <idx val="0"/>
          <order val="0"/>
          <tx>
            <strRef>
              <f>绩效考核基础数据表!$F$6</f>
              <strCache>
                <ptCount val="1"/>
                <pt idx="0">
                  <v>目标值</v>
                </pt>
              </strCache>
            </strRef>
          </tx>
          <spPr>
            <a:gradFill xmlns:a="http://schemas.openxmlformats.org/drawingml/2006/main"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xmlns:a="http://schemas.openxmlformats.org/drawingml/2006/main">
              <a:noFill/>
              <a:prstDash val="solid"/>
            </a:ln>
          </spPr>
          <invertIfNegative val="0"/>
          <cat>
            <strRef>
              <f>绩效考核基础数据表!$C$7:$C$20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绩效考核基础数据表!$F$7:$F$20</f>
              <numCache>
                <formatCode xml:space="preserve">0.00_ </formatCode>
                <ptCount val="14"/>
                <pt idx="0">
                  <v>4.5</v>
                </pt>
                <pt idx="1">
                  <v>9</v>
                </pt>
                <pt idx="2">
                  <v>4.5</v>
                </pt>
                <pt idx="3">
                  <v>4.5</v>
                </pt>
                <pt idx="4">
                  <v>4.5</v>
                </pt>
                <pt idx="5">
                  <v>4.5</v>
                </pt>
                <pt idx="6">
                  <v>9</v>
                </pt>
                <pt idx="7">
                  <v>4.5</v>
                </pt>
                <pt idx="8">
                  <v>9</v>
                </pt>
                <pt idx="9">
                  <v>13.5</v>
                </pt>
                <pt idx="10">
                  <v>4.5</v>
                </pt>
                <pt idx="11">
                  <v>4.5</v>
                </pt>
                <pt idx="12">
                  <v>9</v>
                </pt>
                <pt idx="13">
                  <v>4.5</v>
                </pt>
              </numCache>
            </numRef>
          </val>
        </ser>
        <dLbls>
          <dLblPos val="ctr"/>
          <showLegendKey val="0"/>
          <showVal val="0"/>
          <showCatName val="0"/>
          <showSerName val="0"/>
          <showPercent val="0"/>
          <showBubbleSize val="0"/>
        </dLbls>
        <gapWidth val="75"/>
        <overlap val="100"/>
        <axId val="72098560"/>
        <axId val="72100480"/>
      </barChart>
      <lineChart>
        <grouping val="standard"/>
        <varyColors val="0"/>
        <ser>
          <idx val="1"/>
          <order val="1"/>
          <tx>
            <strRef>
              <f>绩效考核基础数据表!$Q$6</f>
              <strCache>
                <ptCount val="1"/>
                <pt idx="0">
                  <v>均值</v>
                </pt>
              </strCache>
            </strRef>
          </tx>
          <spPr>
            <a:noFill xmlns:a="http://schemas.openxmlformats.org/drawingml/2006/main"/>
            <a:ln xmlns:a="http://schemas.openxmlformats.org/drawingml/2006/main" w="47625">
              <a:noFill/>
              <a:prstDash val="solid"/>
            </a:ln>
          </spPr>
          <marker>
            <symbol val="dash"/>
            <size val="18"/>
            <spPr>
              <a:ln xmlns:a="http://schemas.openxmlformats.org/drawingml/2006/main">
                <a:solidFill>
                  <a:schemeClr val="accent2"/>
                </a:solidFill>
                <a:prstDash val="solid"/>
              </a:ln>
            </spPr>
          </marker>
          <cat>
            <strRef>
              <f>绩效考核基础数据表!$C$7:$C$20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绩效考核基础数据表!$Q$7:$Q$20</f>
              <numCache>
                <formatCode xml:space="preserve">0.00_ </formatCode>
                <ptCount val="14"/>
                <pt idx="0">
                  <v>3.8</v>
                </pt>
                <pt idx="1">
                  <v>9.48</v>
                </pt>
                <pt idx="2">
                  <v>3.8</v>
                </pt>
                <pt idx="3">
                  <v>3.9</v>
                </pt>
                <pt idx="4">
                  <v>4</v>
                </pt>
                <pt idx="5">
                  <v>4.8</v>
                </pt>
                <pt idx="6">
                  <v>7.1</v>
                </pt>
                <pt idx="7">
                  <v>4.9</v>
                </pt>
                <pt idx="8">
                  <v>9.01</v>
                </pt>
                <pt idx="9">
                  <v>10.8</v>
                </pt>
                <pt idx="10">
                  <v>4.7</v>
                </pt>
                <pt idx="11">
                  <v>3.8</v>
                </pt>
                <pt idx="12">
                  <v>7.3</v>
                </pt>
                <pt idx="13">
                  <v>4.9</v>
                </pt>
              </numCache>
            </numRef>
          </val>
          <smooth val="0"/>
        </ser>
        <dLbls>
          <dLblPos val="r"/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72098560"/>
        <axId val="72100480"/>
      </lineChart>
      <lineChart>
        <grouping val="standard"/>
        <varyColors val="0"/>
        <ser>
          <idx val="2"/>
          <order val="2"/>
          <tx>
            <strRef>
              <f>绩效考核基础数据表!$S$6</f>
              <strCache>
                <ptCount val="1"/>
                <pt idx="0">
                  <v>超出目标比例</v>
                </pt>
              </strCache>
            </strRef>
          </tx>
          <spPr>
            <a:noFill xmlns:a="http://schemas.openxmlformats.org/drawingml/2006/main"/>
            <a:ln xmlns:a="http://schemas.openxmlformats.org/drawingml/2006/main" w="47625">
              <a:solidFill>
                <a:schemeClr val="accent3"/>
              </a:solidFill>
              <a:prstDash val="solid"/>
            </a:ln>
          </spPr>
          <marker>
            <symbol val="circle"/>
            <size val="9"/>
            <spPr>
              <a:gradFill xmlns:a="http://schemas.openxmlformats.org/drawingml/2006/main"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xmlns:a="http://schemas.openxmlformats.org/drawingml/2006/main">
                <a:solidFill>
                  <a:schemeClr val="accent3"/>
                </a:solidFill>
                <a:prstDash val="solid"/>
              </a:ln>
            </spPr>
          </marker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绩效考核基础数据表!$C$7:$C$20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绩效考核基础数据表!$S$7:$S$20</f>
              <numCache>
                <formatCode>0.00%</formatCode>
                <ptCount val="14"/>
                <pt idx="0">
                  <v>-0.155555555555556</v>
                </pt>
                <pt idx="1">
                  <v>0.0533333333333334</v>
                </pt>
                <pt idx="2">
                  <v>-0.155555555555556</v>
                </pt>
                <pt idx="3">
                  <v>-0.133333333333333</v>
                </pt>
                <pt idx="4">
                  <v>-0.111111111111111</v>
                </pt>
                <pt idx="5">
                  <v>0.0666666666666666</v>
                </pt>
                <pt idx="6">
                  <v>-0.211111111111111</v>
                </pt>
                <pt idx="7">
                  <v>0.088888888888889</v>
                </pt>
                <pt idx="8">
                  <v>0.00111111111111109</v>
                </pt>
                <pt idx="9">
                  <v>-0.2</v>
                </pt>
                <pt idx="10">
                  <v>0.0444444444444445</v>
                </pt>
                <pt idx="11">
                  <v>-0.155555555555556</v>
                </pt>
                <pt idx="12">
                  <v>-0.188888888888889</v>
                </pt>
                <pt idx="13">
                  <v>0.088888888888889</v>
                </pt>
              </numCache>
            </numRef>
          </val>
          <smooth val="0"/>
        </ser>
        <dLbls>
          <dLblPos val="r"/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72112000"/>
        <axId val="72110464"/>
      </lineChart>
      <catAx>
        <axId val="72098560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72100480"/>
        <crosses val="autoZero"/>
        <auto val="1"/>
        <lblAlgn val="ctr"/>
        <lblOffset val="100"/>
        <tickMarkSkip val="1"/>
        <noMultiLvlLbl val="0"/>
      </catAx>
      <valAx>
        <axId val="72100480"/>
        <scaling>
          <orientation val="minMax"/>
          <max val="20"/>
          <min val="-20"/>
        </scaling>
        <delete val="0"/>
        <axPos val="l"/>
        <numFmt formatCode="0.00_ 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72098560"/>
        <crosses val="autoZero"/>
        <crossBetween val="between"/>
        <majorUnit val="4"/>
      </valAx>
      <catAx>
        <axId val="72112000"/>
        <scaling>
          <orientation val="minMax"/>
        </scaling>
        <delete val="1"/>
        <axPos val="b"/>
        <numFmt formatCode="General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72110464"/>
        <crosses val="autoZero"/>
        <auto val="1"/>
        <lblAlgn val="ctr"/>
        <lblOffset val="100"/>
        <tickMarkSkip val="1"/>
        <noMultiLvlLbl val="0"/>
      </catAx>
      <valAx>
        <axId val="72110464"/>
        <scaling>
          <orientation val="minMax"/>
          <max val="0.5"/>
          <min val="-0.4"/>
        </scaling>
        <delete val="0"/>
        <axPos val="r"/>
        <numFmt formatCode="0.00%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72112000"/>
        <crosses val="max"/>
        <crossBetween val="between"/>
        <majorUnit val="0.1"/>
      </valAx>
    </plotArea>
    <legend>
      <legendPos val="b"/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horzOverflow="overflow" vert="horz" wrap="square" anchor="ctr" anchorCtr="1"/>
        <a:lstStyle xmlns:a="http://schemas.openxmlformats.org/drawingml/2006/main"/>
        <a:p xmlns:a="http://schemas.openxmlformats.org/drawingml/2006/main">
          <a:pPr>
            <a:defRPr sz="1000" b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chemeClr val="tx1">
        <a:lumMod val="75000"/>
        <a:lumOff val="25000"/>
      </a:schemeClr>
    </a:solidFill>
    <a:ln xmlns:a="http://schemas.openxmlformats.org/drawingml/2006/main">
      <a:noFill/>
      <a:prstDash val="solid"/>
    </a:ln>
  </spPr>
</chartSpace>
</file>

<file path=xl/charts/chart2.xml><?xml version="1.0" encoding="utf-8"?>
<chartSpace xmlns="http://schemas.openxmlformats.org/drawingml/2006/chart">
  <chart>
    <plotArea>
      <layout/>
      <barChart>
        <barDir val="col"/>
        <grouping val="clustered"/>
        <varyColors val="0"/>
        <ser>
          <idx val="0"/>
          <order val="0"/>
          <tx>
            <strRef>
              <f>部门指标达标分析!$D$55</f>
              <strCache>
                <ptCount val="1"/>
                <pt idx="0">
                  <v>目标值</v>
                </pt>
              </strCache>
            </strRef>
          </tx>
          <spPr>
            <a:solidFill xmlns:a="http://schemas.openxmlformats.org/drawingml/2006/main">
              <a:schemeClr val="dk1">
                <a:tint val="885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out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部门指标达标分析!$A$56:$A$61</f>
              <strCache>
                <ptCount val="6"/>
                <pt idx="0">
                  <v>售后服务工作实施</v>
                </pt>
                <pt idx="1">
                  <v>售后服务目标实现</v>
                </pt>
                <pt idx="2">
                  <v>日常工作管理</v>
                </pt>
                <pt idx="3">
                  <v>知识、技能与品质</v>
                </pt>
              </strCache>
            </strRef>
          </cat>
          <val>
            <numRef>
              <f>部门指标达标分析!$D$56:$D$61</f>
              <numCache>
                <formatCode xml:space="preserve">0.00_ </formatCode>
                <ptCount val="6"/>
                <pt idx="0">
                  <v>31.5</v>
                </pt>
                <pt idx="1">
                  <v>36</v>
                </pt>
                <pt idx="2">
                  <v>9</v>
                </pt>
                <pt idx="3">
                  <v>13.5</v>
                </pt>
                <pt idx="4">
                  <v>0</v>
                </pt>
                <pt idx="5">
                  <v>0</v>
                </pt>
              </numCache>
            </numRef>
          </val>
        </ser>
        <ser>
          <idx val="1"/>
          <order val="1"/>
          <tx>
            <strRef>
              <f>部门指标达标分析!$E$55</f>
              <strCache>
                <ptCount val="1"/>
                <pt idx="0">
                  <v>评分值</v>
                </pt>
              </strCache>
            </strRef>
          </tx>
          <spPr>
            <a:solidFill xmlns:a="http://schemas.openxmlformats.org/drawingml/2006/main">
              <a:schemeClr val="dk1">
                <a:tint val="55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out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部门指标达标分析!$A$56:$A$61</f>
              <strCache>
                <ptCount val="6"/>
                <pt idx="0">
                  <v>售后服务工作实施</v>
                </pt>
                <pt idx="1">
                  <v>售后服务目标实现</v>
                </pt>
                <pt idx="2">
                  <v>日常工作管理</v>
                </pt>
                <pt idx="3">
                  <v>知识、技能与品质</v>
                </pt>
              </strCache>
            </strRef>
          </cat>
          <val>
            <numRef>
              <f>部门指标达标分析!$E$56:$E$61</f>
              <numCache>
                <formatCode xml:space="preserve">0.00_ </formatCode>
                <ptCount val="6"/>
                <pt idx="0">
                  <v>29.78</v>
                </pt>
                <pt idx="1">
                  <v>31.81</v>
                </pt>
                <pt idx="2">
                  <v>8.5</v>
                </pt>
                <pt idx="3">
                  <v>12.2</v>
                </pt>
                <pt idx="4">
                  <v>0</v>
                </pt>
                <pt idx="5">
                  <v>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</dLbls>
        <gapWidth val="75"/>
        <axId val="97641216"/>
        <axId val="97643136"/>
      </barChart>
      <lineChart>
        <grouping val="standard"/>
        <varyColors val="0"/>
        <ser>
          <idx val="2"/>
          <order val="2"/>
          <tx>
            <strRef>
              <f>部门指标达标分析!$G$55</f>
              <strCache>
                <ptCount val="1"/>
                <pt idx="0">
                  <v>达标率</v>
                </pt>
              </strCache>
            </strRef>
          </tx>
          <spPr>
            <a:noFill xmlns:a="http://schemas.openxmlformats.org/drawingml/2006/main"/>
            <a:ln xmlns:a="http://schemas.openxmlformats.org/drawingml/2006/main" w="28575">
              <a:solidFill>
                <a:schemeClr val="bg2">
                  <a:lumMod val="50000"/>
                </a:schemeClr>
              </a:solidFill>
              <a:prstDash val="solid"/>
            </a:ln>
          </spPr>
          <marker>
            <symbol val="circle"/>
            <size val="7"/>
            <spPr>
              <a:solidFill xmlns:a="http://schemas.openxmlformats.org/drawingml/2006/main">
                <a:srgbClr val="EEECE1"/>
              </a:solidFill>
              <a:ln xmlns:a="http://schemas.openxmlformats.org/drawingml/2006/main">
                <a:solidFill>
                  <a:schemeClr val="accent3"/>
                </a:solidFill>
                <a:prstDash val="solid"/>
              </a:ln>
            </spPr>
          </marker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部门指标达标分析!$A$56:$A$61</f>
              <strCache>
                <ptCount val="6"/>
                <pt idx="0">
                  <v>售后服务工作实施</v>
                </pt>
                <pt idx="1">
                  <v>售后服务目标实现</v>
                </pt>
                <pt idx="2">
                  <v>日常工作管理</v>
                </pt>
                <pt idx="3">
                  <v>知识、技能与品质</v>
                </pt>
              </strCache>
            </strRef>
          </cat>
          <val>
            <numRef>
              <f>部门指标达标分析!$G$56:$G$61</f>
              <numCache>
                <formatCode>0.00%</formatCode>
                <ptCount val="6"/>
                <pt idx="0">
                  <v>0.945396825396825</v>
                </pt>
                <pt idx="1">
                  <v>0.883611111111111</v>
                </pt>
                <pt idx="2">
                  <v>0.944444444444444</v>
                </pt>
                <pt idx="3">
                  <v>0.903703703703704</v>
                </pt>
                <pt idx="4">
                  <v>0</v>
                </pt>
                <pt idx="5">
                  <v>0</v>
                </pt>
              </numCache>
            </numRef>
          </val>
          <smooth val="1"/>
        </ser>
        <dLbls>
          <dLblPos val="r"/>
          <showLegendKey val="0"/>
          <showVal val="0"/>
          <showCatName val="0"/>
          <showSerName val="0"/>
          <showPercent val="0"/>
          <showBubbleSize val="0"/>
        </dLbls>
        <marker val="1"/>
        <smooth val="1"/>
        <axId val="112244992"/>
        <axId val="112243456"/>
      </lineChart>
      <catAx>
        <axId val="97641216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tx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7643136"/>
        <crosses val="autoZero"/>
        <auto val="1"/>
        <lblAlgn val="ctr"/>
        <lblOffset val="100"/>
        <tickMarkSkip val="1"/>
        <noMultiLvlLbl val="0"/>
      </catAx>
      <valAx>
        <axId val="97643136"/>
        <scaling>
          <orientation val="minMax"/>
        </scaling>
        <delete val="0"/>
        <axPos val="l"/>
        <numFmt formatCode="0.00_ 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tx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97641216"/>
        <crosses val="autoZero"/>
        <crossBetween val="between"/>
      </valAx>
      <catAx>
        <axId val="112244992"/>
        <scaling>
          <orientation val="minMax"/>
        </scaling>
        <delete val="1"/>
        <axPos val="b"/>
        <numFmt formatCode="General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tx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2243456"/>
        <crosses val="autoZero"/>
        <auto val="1"/>
        <lblAlgn val="ctr"/>
        <lblOffset val="100"/>
        <tickMarkSkip val="1"/>
        <noMultiLvlLbl val="0"/>
      </catAx>
      <valAx>
        <axId val="112243456"/>
        <scaling>
          <orientation val="minMax"/>
        </scaling>
        <delete val="0"/>
        <axPos val="r"/>
        <numFmt formatCode="0.00%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tx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2244992"/>
        <crosses val="max"/>
        <crossBetween val="between"/>
      </valAx>
    </plotArea>
    <legend>
      <legendPos val="b"/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horzOverflow="overflow" vert="horz" wrap="square" anchor="ctr" anchorCtr="1"/>
        <a:lstStyle xmlns:a="http://schemas.openxmlformats.org/drawingml/2006/main"/>
        <a:p xmlns:a="http://schemas.openxmlformats.org/drawingml/2006/main">
          <a:pPr>
            <a:defRPr sz="1000" b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chemeClr val="bg2">
        <a:lumMod val="90000"/>
      </a:schemeClr>
    </a:solidFill>
    <a:ln xmlns:a="http://schemas.openxmlformats.org/drawingml/2006/main" w="9525" cap="flat" cmpd="sng" algn="ctr">
      <a:solidFill>
        <a:schemeClr val="tx1">
          <a:tint val="75000"/>
        </a:schemeClr>
      </a:solidFill>
      <a:prstDash val="solid"/>
    </a:ln>
  </spPr>
</chartSpace>
</file>

<file path=xl/charts/chart3.xml><?xml version="1.0" encoding="utf-8"?>
<chartSpace xmlns="http://schemas.openxmlformats.org/drawingml/2006/chart">
  <chart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bubble3D val="0"/>
            <spPr>
              <a:solidFill xmlns:a="http://schemas.openxmlformats.org/drawingml/2006/main">
                <a:schemeClr val="accent4">
                  <a:shade val="76667"/>
                </a:schemeClr>
              </a:solidFill>
              <a:ln xmlns:a="http://schemas.openxmlformats.org/drawingml/2006/main"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</a:ln>
            </spPr>
          </dPt>
          <dPt>
            <idx val="1"/>
            <bubble3D val="0"/>
            <spPr>
              <a:solidFill xmlns:a="http://schemas.openxmlformats.org/drawingml/2006/main">
                <a:schemeClr val="accent4">
                  <a:tint val="76667"/>
                </a:schemeClr>
              </a:solidFill>
              <a:ln xmlns:a="http://schemas.openxmlformats.org/drawingml/2006/main"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</a:ln>
            </spPr>
          </dPt>
          <dLbls>
            <delete val="1"/>
            <dLbl>
              <idx val="0"/>
              <numFmt formatCode="General"/>
              <dLblPos val="bestFit"/>
              <showLegendKey val="0"/>
              <showVal val="1"/>
              <showCatName val="0"/>
              <showSerName val="0"/>
              <showPercent val="0"/>
              <showBubbleSize val="0"/>
            </dLbl>
          </dLbls>
          <val>
            <numRef>
              <f>部门指标达标分析!$J$58:$J$59</f>
              <numCache>
                <formatCode>0.00%</formatCode>
                <ptCount val="2"/>
                <pt idx="0">
                  <v>0.914333333333333</v>
                </pt>
                <pt idx="1">
                  <v>0.0856666666666666</v>
                </pt>
              </numCache>
            </numRef>
          </val>
        </ser>
        <dLbls>
          <dLblPos val="bestFit"/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plotVisOnly val="1"/>
    <dispBlanksAs val="gap"/>
  </chart>
  <spPr>
    <a:solidFill xmlns:a="http://schemas.openxmlformats.org/drawingml/2006/main">
      <a:schemeClr val="accent4">
        <a:lumMod val="20000"/>
        <a:lumOff val="80000"/>
      </a:schemeClr>
    </a:solidFill>
    <a:ln xmlns:a="http://schemas.openxmlformats.org/drawingml/2006/main" w="9525" cap="flat" cmpd="sng" algn="ctr">
      <a:solidFill>
        <a:schemeClr val="tx1">
          <a:tint val="75000"/>
        </a:schemeClr>
      </a:solidFill>
      <a:prstDash val="solid"/>
    </a:ln>
  </spPr>
</chartSpace>
</file>

<file path=xl/charts/chart4.xml><?xml version="1.0" encoding="utf-8"?>
<chartSpace xmlns="http://schemas.openxmlformats.org/drawingml/2006/chart">
  <chart>
    <plotArea>
      <layout/>
      <barChart>
        <barDir val="col"/>
        <grouping val="clustered"/>
        <varyColors val="0"/>
        <ser>
          <idx val="1"/>
          <order val="0"/>
          <spPr>
            <a:solidFill xmlns:a="http://schemas.openxmlformats.org/drawingml/2006/main">
              <a:schemeClr val="bg1">
                <a:lumMod val="85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out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员工绩效达标分析!$B$4:$V$4</f>
              <strCache>
                <ptCount val="21"/>
                <pt idx="0">
                  <v>美人鱼1</v>
                </pt>
                <pt idx="1">
                  <v>美人鱼2</v>
                </pt>
                <pt idx="2">
                  <v>美人鱼3</v>
                </pt>
                <pt idx="3">
                  <v>美人鱼4</v>
                </pt>
                <pt idx="4">
                  <v>美人鱼5</v>
                </pt>
                <pt idx="5">
                  <v>美人鱼6</v>
                </pt>
                <pt idx="6">
                  <v>美人鱼7</v>
                </pt>
                <pt idx="7">
                  <v>美人鱼8</v>
                </pt>
                <pt idx="8">
                  <v>美人鱼9</v>
                </pt>
                <pt idx="9">
                  <v>美人鱼10</v>
                </pt>
                <pt idx="10">
                  <v>均值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strCache>
            </strRef>
          </cat>
          <val>
            <numRef>
              <f>员工绩效达标分析!$B$5:$V$5</f>
              <numCache>
                <formatCode>General</formatCode>
                <ptCount val="21"/>
                <pt idx="0">
                  <v>92.59999999999999</v>
                </pt>
                <pt idx="1">
                  <v>78</v>
                </pt>
                <pt idx="2">
                  <v>69.5</v>
                </pt>
                <pt idx="3">
                  <v>87.59999999999999</v>
                </pt>
                <pt idx="4">
                  <v>78</v>
                </pt>
                <pt idx="5">
                  <v>96</v>
                </pt>
                <pt idx="6">
                  <v>86.59999999999999</v>
                </pt>
                <pt idx="7">
                  <v>66</v>
                </pt>
                <pt idx="8">
                  <v>82.5</v>
                </pt>
                <pt idx="9">
                  <v>86.09999999999999</v>
                </pt>
                <pt idx="10">
                  <v>82.29000000000001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</dLbls>
        <gapWidth val="75"/>
        <axId val="115704192"/>
        <axId val="115706880"/>
      </barChart>
      <lineChart>
        <grouping val="standard"/>
        <varyColors val="0"/>
        <ser>
          <idx val="2"/>
          <order val="1"/>
          <spPr>
            <a:noFill xmlns:a="http://schemas.openxmlformats.org/drawingml/2006/main"/>
            <a:ln xmlns:a="http://schemas.openxmlformats.org/drawingml/2006/main" w="47625">
              <a:solidFill>
                <a:schemeClr val="accent3"/>
              </a:solidFill>
              <a:prstDash val="solid"/>
            </a:ln>
          </spPr>
          <marker>
            <symbol val="circle"/>
            <size val="9"/>
            <spPr>
              <a:gradFill xmlns:a="http://schemas.openxmlformats.org/drawingml/2006/main"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xmlns:a="http://schemas.openxmlformats.org/drawingml/2006/main">
                <a:solidFill>
                  <a:schemeClr val="accent3"/>
                </a:solidFill>
                <a:prstDash val="solid"/>
              </a:ln>
            </spPr>
          </marker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员工绩效达标分析!$B$4:$V$4</f>
              <strCache>
                <ptCount val="21"/>
                <pt idx="0">
                  <v>美人鱼1</v>
                </pt>
                <pt idx="1">
                  <v>美人鱼2</v>
                </pt>
                <pt idx="2">
                  <v>美人鱼3</v>
                </pt>
                <pt idx="3">
                  <v>美人鱼4</v>
                </pt>
                <pt idx="4">
                  <v>美人鱼5</v>
                </pt>
                <pt idx="5">
                  <v>美人鱼6</v>
                </pt>
                <pt idx="6">
                  <v>美人鱼7</v>
                </pt>
                <pt idx="7">
                  <v>美人鱼8</v>
                </pt>
                <pt idx="8">
                  <v>美人鱼9</v>
                </pt>
                <pt idx="9">
                  <v>美人鱼10</v>
                </pt>
                <pt idx="10">
                  <v>均值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strCache>
            </strRef>
          </cat>
          <val>
            <numRef>
              <f>员工绩效达标分析!$B$8:$V$8</f>
              <numCache>
                <formatCode>0.00%</formatCode>
                <ptCount val="21"/>
                <pt idx="0">
                  <v>0.0288888888888888</v>
                </pt>
                <pt idx="1">
                  <v>-0.133333333333333</v>
                </pt>
                <pt idx="2">
                  <v>-0.227777777777778</v>
                </pt>
                <pt idx="3">
                  <v>-0.0266666666666667</v>
                </pt>
                <pt idx="4">
                  <v>-0.133333333333333</v>
                </pt>
                <pt idx="5">
                  <v>0.06666666666666669</v>
                </pt>
                <pt idx="6">
                  <v>-0.0377777777777778</v>
                </pt>
                <pt idx="7">
                  <v>-0.266666666666667</v>
                </pt>
                <pt idx="8">
                  <v>-0.0833333333333333</v>
                </pt>
                <pt idx="9">
                  <v>-0.0433333333333334</v>
                </pt>
                <pt idx="10">
                  <v>-0.0856666666666666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numCache>
            </numRef>
          </val>
          <smooth val="0"/>
        </ser>
        <dLbls>
          <dLblPos val="r"/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115948160"/>
        <axId val="115946624"/>
      </lineChart>
      <catAx>
        <axId val="115704192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5706880"/>
        <crosses val="autoZero"/>
        <auto val="1"/>
        <lblAlgn val="ctr"/>
        <lblOffset val="100"/>
        <tickMarkSkip val="1"/>
        <noMultiLvlLbl val="0"/>
      </catAx>
      <valAx>
        <axId val="115706880"/>
        <scaling>
          <orientation val="minMax"/>
          <max val="100"/>
          <min val="-100"/>
        </scaling>
        <delete val="0"/>
        <axPos val="l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5704192"/>
        <crosses val="autoZero"/>
        <crossBetween val="between"/>
        <majorUnit val="20"/>
      </valAx>
      <catAx>
        <axId val="115948160"/>
        <scaling>
          <orientation val="minMax"/>
        </scaling>
        <delete val="1"/>
        <axPos val="b"/>
        <numFmt formatCode="General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5946624"/>
        <crosses val="autoZero"/>
        <auto val="1"/>
        <lblAlgn val="ctr"/>
        <lblOffset val="100"/>
        <tickMarkSkip val="1"/>
        <noMultiLvlLbl val="0"/>
      </catAx>
      <valAx>
        <axId val="115946624"/>
        <scaling>
          <orientation val="minMax"/>
          <max val="0.5"/>
          <min val="-0.5"/>
        </scaling>
        <delete val="0"/>
        <axPos val="r"/>
        <numFmt formatCode="0.00%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5948160"/>
        <crosses val="max"/>
        <crossBetween val="between"/>
        <majorUnit val="0.1"/>
      </valAx>
    </plotArea>
    <plotVisOnly val="1"/>
    <dispBlanksAs val="gap"/>
  </chart>
  <spPr>
    <a:solidFill xmlns:a="http://schemas.openxmlformats.org/drawingml/2006/main">
      <a:schemeClr val="tx1">
        <a:lumMod val="75000"/>
        <a:lumOff val="25000"/>
      </a:schemeClr>
    </a:solidFill>
    <a:ln xmlns:a="http://schemas.openxmlformats.org/drawingml/2006/main">
      <a:noFill/>
      <a:prstDash val="solid"/>
    </a:ln>
  </spPr>
</chartSpace>
</file>

<file path=xl/charts/chart5.xml><?xml version="1.0" encoding="utf-8"?>
<chartSpace xmlns="http://schemas.openxmlformats.org/drawingml/2006/chart">
  <chart>
    <plotArea>
      <layout/>
      <barChart>
        <barDir val="col"/>
        <grouping val="clustered"/>
        <varyColors val="0"/>
        <ser>
          <idx val="2"/>
          <order val="0"/>
          <spPr>
            <a:solidFill xmlns:a="http://schemas.openxmlformats.org/drawingml/2006/main">
              <a:schemeClr val="accent1">
                <a:lumMod val="40000"/>
                <a:lumOff val="60000"/>
              </a:schemeClr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out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员工绩效横向比较分析!$B$4:$V$4</f>
              <strCache>
                <ptCount val="21"/>
                <pt idx="0">
                  <v>美人鱼1</v>
                </pt>
                <pt idx="1">
                  <v>美人鱼2</v>
                </pt>
                <pt idx="2">
                  <v>美人鱼3</v>
                </pt>
                <pt idx="3">
                  <v>美人鱼4</v>
                </pt>
                <pt idx="4">
                  <v>美人鱼5</v>
                </pt>
                <pt idx="5">
                  <v>美人鱼6</v>
                </pt>
                <pt idx="6">
                  <v>美人鱼7</v>
                </pt>
                <pt idx="7">
                  <v>美人鱼8</v>
                </pt>
                <pt idx="8">
                  <v>美人鱼9</v>
                </pt>
                <pt idx="9">
                  <v>美人鱼10</v>
                </pt>
                <pt idx="10">
                  <v>均值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strCache>
            </strRef>
          </cat>
          <val>
            <numRef>
              <f>员工绩效横向比较分析!$B$5:$V$5</f>
              <numCache>
                <formatCode>General</formatCode>
                <ptCount val="21"/>
                <pt idx="0">
                  <v>92.59999999999999</v>
                </pt>
                <pt idx="1">
                  <v>78</v>
                </pt>
                <pt idx="2">
                  <v>69.5</v>
                </pt>
                <pt idx="3">
                  <v>87.59999999999999</v>
                </pt>
                <pt idx="4">
                  <v>78</v>
                </pt>
                <pt idx="5">
                  <v>96</v>
                </pt>
                <pt idx="6">
                  <v>86.59999999999999</v>
                </pt>
                <pt idx="7">
                  <v>66</v>
                </pt>
                <pt idx="8">
                  <v>82.5</v>
                </pt>
                <pt idx="9">
                  <v>86.09999999999999</v>
                </pt>
                <pt idx="10">
                  <v>82.29000000000001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</dLbls>
        <gapWidth val="75"/>
        <axId val="116617600"/>
        <axId val="116619904"/>
      </barChart>
      <lineChart>
        <grouping val="standard"/>
        <varyColors val="0"/>
        <ser>
          <idx val="3"/>
          <order val="1"/>
          <spPr>
            <a:noFill xmlns:a="http://schemas.openxmlformats.org/drawingml/2006/main"/>
            <a:ln xmlns:a="http://schemas.openxmlformats.org/drawingml/2006/main" w="47625">
              <a:solidFill>
                <a:schemeClr val="accent6">
                  <a:lumMod val="40000"/>
                  <a:lumOff val="60000"/>
                </a:schemeClr>
              </a:solidFill>
              <a:prstDash val="solid"/>
            </a:ln>
          </spPr>
          <marker>
            <symbol val="circle"/>
            <size val="9"/>
            <spPr>
              <a:solidFill xmlns:a="http://schemas.openxmlformats.org/drawingml/2006/main">
                <a:srgbClr val="FFC000"/>
              </a:solidFill>
              <a:ln xmlns:a="http://schemas.openxmlformats.org/drawingml/2006/main">
                <a:solidFill>
                  <a:schemeClr val="accent1"/>
                </a:solidFill>
                <a:prstDash val="solid"/>
              </a:ln>
            </spPr>
          </marker>
          <dLbls>
            <numFmt formatCode="General"/>
            <txPr>
              <a:bodyPr xmlns:a="http://schemas.openxmlformats.org/drawingml/2006/main" rot="0" spcFirstLastPara="0" vertOverflow="ellipsis" horzOverflow="overflow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val>
            <numRef>
              <f>员工绩效横向比较分析!$B$8:$V$8</f>
              <numCache>
                <formatCode>0.00%</formatCode>
                <ptCount val="21"/>
                <pt idx="0">
                  <v>0.125288613440272</v>
                </pt>
                <pt idx="1">
                  <v>-0.052132701421801</v>
                </pt>
                <pt idx="2">
                  <v>-0.155425932677118</v>
                </pt>
                <pt idx="3">
                  <v>0.0645278891724388</v>
                </pt>
                <pt idx="4">
                  <v>-0.052132701421801</v>
                </pt>
                <pt idx="5">
                  <v>0.166605905942399</v>
                </pt>
                <pt idx="6">
                  <v>0.0523757443188721</v>
                </pt>
                <pt idx="7">
                  <v>-0.197958439664601</v>
                </pt>
                <pt idx="8">
                  <v>0.00255195041924892</v>
                </pt>
                <pt idx="9">
                  <v>0.0462996718920888</v>
                </pt>
                <pt idx="10">
                  <v>0</v>
                </pt>
                <pt idx="11">
                  <v>0</v>
                </pt>
                <pt idx="12">
                  <v>0</v>
                </pt>
                <pt idx="13">
                  <v>0</v>
                </pt>
                <pt idx="14">
                  <v>0</v>
                </pt>
                <pt idx="15">
                  <v>0</v>
                </pt>
                <pt idx="16">
                  <v>0</v>
                </pt>
                <pt idx="17">
                  <v>0</v>
                </pt>
                <pt idx="18">
                  <v>0</v>
                </pt>
                <pt idx="19">
                  <v>0</v>
                </pt>
                <pt idx="20">
                  <v>0</v>
                </pt>
              </numCache>
            </numRef>
          </val>
          <smooth val="0"/>
        </ser>
        <dLbls>
          <dLblPos val="r"/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125498496"/>
        <axId val="116767744"/>
      </lineChart>
      <catAx>
        <axId val="116617600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6619904"/>
        <crosses val="autoZero"/>
        <auto val="1"/>
        <lblAlgn val="ctr"/>
        <lblOffset val="100"/>
        <tickMarkSkip val="1"/>
        <noMultiLvlLbl val="0"/>
      </catAx>
      <valAx>
        <axId val="116619904"/>
        <scaling>
          <orientation val="minMax"/>
          <max val="100"/>
          <min val="-100"/>
        </scaling>
        <delete val="0"/>
        <axPos val="l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6617600"/>
        <crosses val="autoZero"/>
        <crossBetween val="between"/>
        <majorUnit val="20"/>
      </valAx>
      <catAx>
        <axId val="125498496"/>
        <scaling>
          <orientation val="minMax"/>
        </scaling>
        <delete val="1"/>
        <axPos val="b"/>
        <numFmt formatCode="General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6767744"/>
        <crosses val="autoZero"/>
        <auto val="1"/>
        <lblAlgn val="ctr"/>
        <lblOffset val="100"/>
        <tickMarkSkip val="1"/>
        <noMultiLvlLbl val="0"/>
      </catAx>
      <valAx>
        <axId val="116767744"/>
        <scaling>
          <orientation val="minMax"/>
          <max val="0.5"/>
          <min val="-0.5"/>
        </scaling>
        <delete val="0"/>
        <axPos val="r"/>
        <numFmt formatCode="0.00%" sourceLinked="1"/>
        <majorTickMark val="out"/>
        <minorTickMark val="none"/>
        <tickLblPos val="nextTo"/>
        <spPr>
          <a:noFill xmlns:a="http://schemas.openxmlformats.org/drawingml/2006/main"/>
          <a:ln xmlns:a="http://schemas.openxmlformats.org/drawingml/2006/main">
            <a:solidFill>
              <a:schemeClr val="dk1">
                <a:lumMod val="50000"/>
                <a:lumOff val="50000"/>
              </a:schemeClr>
            </a:solidFill>
            <a:prstDash val="solid"/>
          </a:ln>
        </spPr>
        <txPr>
          <a:bodyPr xmlns:a="http://schemas.openxmlformats.org/drawingml/2006/main" rot="-60000000" spcFirstLastPara="0" vertOverflow="ellipsis" horzOverflow="overflow" vert="horz" wrap="square" anchor="ctr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25498496"/>
        <crosses val="max"/>
        <crossBetween val="between"/>
        <majorUnit val="0.1"/>
      </valAx>
    </plotArea>
    <plotVisOnly val="1"/>
    <dispBlanksAs val="gap"/>
  </chart>
  <spPr>
    <a:solidFill xmlns:a="http://schemas.openxmlformats.org/drawingml/2006/main">
      <a:schemeClr val="tx1">
        <a:lumMod val="75000"/>
        <a:lumOff val="25000"/>
      </a:schemeClr>
    </a:solidFill>
    <a:ln xmlns:a="http://schemas.openxmlformats.org/drawingml/2006/main">
      <a:noFill/>
      <a:prstDash val="solid"/>
    </a:ln>
  </spPr>
</chartSpace>
</file>

<file path=xl/comments/comment1.xml><?xml version="1.0" encoding="utf-8"?>
<comments xmlns="http://schemas.openxmlformats.org/spreadsheetml/2006/main">
  <authors>
    <author>作者</author>
  </authors>
  <commentList>
    <comment ref="F6" authorId="0" shapeId="0">
      <text>
        <t xml:space="preserve">目前目标值是统一按照权重值的90%计算的，在本表格中已设置好。不过，也可以直接输入适合企业自身的标杆值。
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image" Target="/xl/media/image4.jpeg" Id="rId4"/></Relationships>
</file>

<file path=xl/drawings/_rels/drawing4.xml.rels><Relationships xmlns="http://schemas.openxmlformats.org/package/2006/relationships"><Relationship Type="http://schemas.openxmlformats.org/officeDocument/2006/relationships/chart" Target="/xl/charts/chart4.xml" Id="rId1"/><Relationship Type="http://schemas.openxmlformats.org/officeDocument/2006/relationships/image" Target="/xl/media/image5.jpeg" Id="rId2"/></Relationships>
</file>

<file path=xl/drawings/_rels/drawing5.xml.rels><Relationships xmlns="http://schemas.openxmlformats.org/package/2006/relationships"><Relationship Type="http://schemas.openxmlformats.org/officeDocument/2006/relationships/chart" Target="/xl/charts/chart5.xml" Id="rId1"/><Relationship Type="http://schemas.openxmlformats.org/officeDocument/2006/relationships/image" Target="/xl/media/image6.jpeg" Id="rId2"/></Relationships>
</file>

<file path=xl/drawings/drawing1.xml><?xml version="1.0" encoding="utf-8"?>
<wsDr xmlns="http://schemas.openxmlformats.org/drawingml/2006/spreadsheetDrawing">
  <twoCellAnchor>
    <from>
      <col>0</col>
      <colOff>76200</colOff>
      <row>0</row>
      <rowOff>133350</rowOff>
    </from>
    <to>
      <col>0</col>
      <colOff>609600</colOff>
      <row>0</row>
      <rowOff>647065</rowOff>
    </to>
    <pic>
      <nvPicPr>
        <cNvPr id="6" name="图片 5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6200" y="133350"/>
          <a:ext cx="533400" cy="51371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>
    <from>
      <col>11</col>
      <colOff>381000</colOff>
      <row>22</row>
      <rowOff>127000</rowOff>
    </from>
    <to>
      <col>13</col>
      <colOff>599440</colOff>
      <row>22</row>
      <rowOff>756920</rowOff>
    </to>
    <pic>
      <nvPicPr>
        <cNvPr id="8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915275" y="5295900"/>
          <a:ext cx="1590040" cy="6299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11</col>
      <colOff>295275</colOff>
      <row>24</row>
      <rowOff>104775</rowOff>
    </from>
    <to>
      <col>14</col>
      <colOff>85725</colOff>
      <row>28</row>
      <rowOff>57150</rowOff>
    </to>
    <pic>
      <nvPicPr>
        <cNvPr id="5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658100" y="9658350"/>
          <a:ext cx="1704975" cy="6381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0</col>
      <colOff>0</colOff>
      <row>32</row>
      <rowOff>9525</rowOff>
    </from>
    <to>
      <col>10</col>
      <colOff>9525</colOff>
      <row>52</row>
      <rowOff>1933575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0</colOff>
      <row>62</row>
      <rowOff>9525</rowOff>
    </from>
    <to>
      <col>10</col>
      <colOff>0</colOff>
      <row>80</row>
      <rowOff>161925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7</col>
      <colOff>9526</colOff>
      <row>56</row>
      <rowOff>0</rowOff>
    </from>
    <to>
      <col>10</col>
      <colOff>0</colOff>
      <row>62</row>
      <rowOff>0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  <twoCellAnchor>
    <from>
      <col>5</col>
      <colOff>1190626</colOff>
      <row>83</row>
      <rowOff>28575</rowOff>
    </from>
    <to>
      <col>7</col>
      <colOff>571500</colOff>
      <row>87</row>
      <rowOff>0</rowOff>
    </to>
    <pic>
      <nvPicPr>
        <cNvPr id="7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7048500" y="22850475"/>
          <a:ext cx="1895475" cy="6572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0</col>
      <colOff>0</colOff>
      <row>8</row>
      <rowOff>9525</rowOff>
    </from>
    <to>
      <col>21</col>
      <colOff>638175</colOff>
      <row>25</row>
      <rowOff>1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9</col>
      <colOff>257177</colOff>
      <row>39</row>
      <rowOff>38100</rowOff>
    </from>
    <to>
      <col>11</col>
      <colOff>666751</colOff>
      <row>42</row>
      <rowOff>95250</rowOff>
    </to>
    <pic>
      <nvPicPr>
        <cNvPr id="10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6829425" y="10153650"/>
          <a:ext cx="1781175" cy="5715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drawings/drawing5.xml><?xml version="1.0" encoding="utf-8"?>
<wsDr xmlns="http://schemas.openxmlformats.org/drawingml/2006/spreadsheetDrawing">
  <twoCellAnchor>
    <from>
      <col>0</col>
      <colOff>0</colOff>
      <row>8</row>
      <rowOff>9525</rowOff>
    </from>
    <to>
      <col>22</col>
      <colOff>9525</colOff>
      <row>25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9</col>
      <colOff>257177</colOff>
      <row>40</row>
      <rowOff>38100</rowOff>
    </from>
    <to>
      <col>11</col>
      <colOff>666751</colOff>
      <row>43</row>
      <rowOff>95250</rowOff>
    </to>
    <pic>
      <nvPicPr>
        <cNvPr id="8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>
        <a:xfrm xmlns:a="http://schemas.openxmlformats.org/drawingml/2006/main">
          <a:off x="6829425" y="10306050"/>
          <a:ext cx="1781175" cy="5715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93"/>
  <sheetViews>
    <sheetView tabSelected="1" workbookViewId="0">
      <selection activeCell="P4" sqref="P4"/>
    </sheetView>
  </sheetViews>
  <sheetFormatPr baseColWidth="8" defaultColWidth="9" defaultRowHeight="13.5"/>
  <cols>
    <col width="8.875" customWidth="1" style="180" min="2" max="2"/>
  </cols>
  <sheetData>
    <row r="1" ht="63" customHeight="1" s="180">
      <c r="A1" s="172" t="inlineStr">
        <is>
          <t xml:space="preserve">         人力资源管理实用工具——绩效考核</t>
        </is>
      </c>
      <c r="O1" s="11" t="n"/>
      <c r="P1" s="11" t="n"/>
      <c r="Q1" s="11" t="n"/>
      <c r="R1" s="11" t="n"/>
      <c r="S1" s="11" t="n"/>
      <c r="T1" s="11" t="n"/>
      <c r="U1" s="11" t="n"/>
      <c r="V1" s="11" t="n"/>
      <c r="W1" s="11" t="n"/>
      <c r="X1" s="11" t="n"/>
      <c r="Y1" s="11" t="n"/>
      <c r="Z1" s="11" t="n"/>
      <c r="AA1" s="11" t="n"/>
      <c r="AB1" s="11" t="n"/>
    </row>
    <row r="2">
      <c r="A2" s="173" t="n"/>
      <c r="B2" s="173" t="n"/>
      <c r="C2" s="173" t="n"/>
      <c r="D2" s="173" t="n"/>
      <c r="E2" s="173" t="n"/>
      <c r="F2" s="173" t="n"/>
      <c r="G2" s="173" t="n"/>
      <c r="H2" s="173" t="n"/>
      <c r="I2" s="173" t="n"/>
      <c r="J2" s="173" t="n"/>
      <c r="K2" s="173" t="n"/>
      <c r="L2" s="173" t="n"/>
      <c r="M2" s="173" t="n"/>
      <c r="N2" s="173" t="n"/>
      <c r="O2" s="11" t="n"/>
      <c r="P2" s="11" t="n"/>
      <c r="Q2" s="11" t="n"/>
      <c r="R2" s="11" t="n"/>
      <c r="S2" s="11" t="n"/>
      <c r="T2" s="11" t="n"/>
      <c r="U2" s="11" t="n"/>
      <c r="V2" s="11" t="n"/>
      <c r="W2" s="11" t="n"/>
      <c r="X2" s="11" t="n"/>
      <c r="Y2" s="11" t="n"/>
      <c r="Z2" s="11" t="n"/>
      <c r="AA2" s="11" t="n"/>
      <c r="AB2" s="11" t="n"/>
    </row>
    <row r="3">
      <c r="A3" s="173" t="n"/>
      <c r="B3" s="173" t="n"/>
      <c r="C3" s="173" t="n"/>
      <c r="D3" s="173" t="n"/>
      <c r="E3" s="173" t="n"/>
      <c r="F3" s="173" t="n"/>
      <c r="G3" s="173" t="n"/>
      <c r="H3" s="173" t="n"/>
      <c r="I3" s="173" t="n"/>
      <c r="J3" s="173" t="n"/>
      <c r="K3" s="173" t="n"/>
      <c r="L3" s="173" t="n"/>
      <c r="M3" s="173" t="n"/>
      <c r="N3" s="173" t="n"/>
      <c r="O3" s="11" t="n"/>
      <c r="P3" s="11" t="n"/>
      <c r="Q3" s="11" t="n"/>
      <c r="R3" s="11" t="n"/>
      <c r="S3" s="11" t="n"/>
      <c r="T3" s="11" t="n"/>
      <c r="U3" s="11" t="n"/>
      <c r="V3" s="11" t="n"/>
      <c r="W3" s="11" t="n"/>
      <c r="X3" s="11" t="n"/>
      <c r="Y3" s="11" t="n"/>
      <c r="Z3" s="11" t="n"/>
      <c r="AA3" s="11" t="n"/>
      <c r="AB3" s="11" t="n"/>
    </row>
    <row r="4">
      <c r="A4" s="173" t="n"/>
      <c r="B4" s="173" t="n"/>
      <c r="C4" s="173" t="n"/>
      <c r="D4" s="173" t="n"/>
      <c r="E4" s="173" t="n"/>
      <c r="F4" s="173" t="n"/>
      <c r="G4" s="173" t="n"/>
      <c r="H4" s="173" t="n"/>
      <c r="I4" s="173" t="n"/>
      <c r="J4" s="173" t="n"/>
      <c r="K4" s="173" t="n"/>
      <c r="L4" s="173" t="n"/>
      <c r="M4" s="173" t="n"/>
      <c r="N4" s="173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>
      <c r="A5" s="173" t="n"/>
      <c r="B5" s="174" t="inlineStr">
        <is>
          <t>部门或岗位绩效考核结果分析工具</t>
        </is>
      </c>
      <c r="N5" s="173" t="n"/>
      <c r="O5" s="11" t="n"/>
      <c r="P5" s="11" t="n"/>
      <c r="Q5" s="11" t="n"/>
      <c r="R5" s="11" t="n"/>
      <c r="S5" s="11" t="n"/>
      <c r="T5" s="11" t="n"/>
      <c r="U5" s="11" t="n"/>
      <c r="V5" s="11" t="n"/>
      <c r="W5" s="11" t="n"/>
      <c r="X5" s="11" t="n"/>
      <c r="Y5" s="11" t="n"/>
      <c r="Z5" s="11" t="n"/>
      <c r="AA5" s="11" t="n"/>
      <c r="AB5" s="11" t="n"/>
    </row>
    <row r="6">
      <c r="A6" s="173" t="n"/>
      <c r="N6" s="173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</row>
    <row r="7">
      <c r="A7" s="173" t="n"/>
      <c r="N7" s="173" t="n"/>
      <c r="O7" s="11" t="n"/>
      <c r="P7" s="11" t="n"/>
      <c r="Q7" s="11" t="n"/>
      <c r="R7" s="11" t="n"/>
      <c r="S7" s="11" t="n"/>
      <c r="T7" s="11" t="n"/>
      <c r="U7" s="11" t="n"/>
      <c r="V7" s="11" t="n"/>
      <c r="W7" s="11" t="n"/>
      <c r="X7" s="11" t="n"/>
      <c r="Y7" s="11" t="n"/>
      <c r="Z7" s="11" t="n"/>
      <c r="AA7" s="11" t="n"/>
      <c r="AB7" s="11" t="n"/>
    </row>
    <row r="8" ht="23" customHeight="1" s="180">
      <c r="A8" s="173" t="n"/>
      <c r="N8" s="173" t="n"/>
      <c r="O8" s="11" t="n"/>
      <c r="P8" s="11" t="n"/>
      <c r="Q8" s="11" t="n"/>
      <c r="R8" s="11" t="n"/>
      <c r="S8" s="11" t="n"/>
      <c r="T8" s="11" t="n"/>
      <c r="U8" s="11" t="n"/>
      <c r="V8" s="11" t="n"/>
      <c r="W8" s="11" t="n"/>
      <c r="X8" s="11" t="n"/>
      <c r="Y8" s="11" t="n"/>
      <c r="Z8" s="11" t="n"/>
      <c r="AA8" s="11" t="n"/>
      <c r="AB8" s="11" t="n"/>
    </row>
    <row r="9" ht="49" customHeight="1" s="180">
      <c r="A9" s="173" t="n"/>
      <c r="B9" s="173" t="n"/>
      <c r="C9" s="173" t="n"/>
      <c r="D9" s="175" t="inlineStr">
        <is>
          <t>专业系统分析  特色图表呈现  自动生成结果</t>
        </is>
      </c>
      <c r="L9" s="173" t="n"/>
      <c r="M9" s="173" t="n"/>
      <c r="N9" s="173" t="n"/>
      <c r="O9" s="11" t="n"/>
      <c r="P9" s="11" t="n"/>
      <c r="Q9" s="11" t="n"/>
      <c r="R9" s="11" t="n"/>
      <c r="S9" s="11" t="n"/>
      <c r="T9" s="11" t="n"/>
      <c r="U9" s="11" t="n"/>
      <c r="V9" s="11" t="n"/>
      <c r="W9" s="11" t="n"/>
      <c r="X9" s="11" t="n"/>
      <c r="Y9" s="11" t="n"/>
      <c r="Z9" s="11" t="n"/>
      <c r="AA9" s="11" t="n"/>
      <c r="AB9" s="11" t="n"/>
    </row>
    <row r="10">
      <c r="A10" s="173" t="n"/>
      <c r="B10" s="173" t="n"/>
      <c r="C10" s="173" t="n"/>
      <c r="D10" s="173" t="n"/>
      <c r="E10" s="173" t="n"/>
      <c r="F10" s="173" t="n"/>
      <c r="G10" s="173" t="n"/>
      <c r="H10" s="173" t="n"/>
      <c r="I10" s="173" t="n"/>
      <c r="J10" s="173" t="n"/>
      <c r="K10" s="173" t="n"/>
      <c r="L10" s="173" t="n"/>
      <c r="M10" s="173" t="n"/>
      <c r="N10" s="173" t="n"/>
      <c r="O10" s="11" t="n"/>
      <c r="P10" s="11" t="n"/>
      <c r="Q10" s="11" t="n"/>
      <c r="R10" s="11" t="n"/>
      <c r="S10" s="11" t="n"/>
      <c r="T10" s="11" t="n"/>
      <c r="U10" s="11" t="n"/>
      <c r="V10" s="11" t="n"/>
      <c r="W10" s="11" t="n"/>
      <c r="X10" s="11" t="n"/>
      <c r="Y10" s="11" t="n"/>
      <c r="Z10" s="11" t="n"/>
      <c r="AA10" s="11" t="n"/>
      <c r="AB10" s="11" t="n"/>
    </row>
    <row r="11" ht="21" customHeight="1" s="180">
      <c r="A11" s="173" t="n"/>
      <c r="B11" s="173" t="n"/>
      <c r="C11" s="173" t="n"/>
      <c r="D11" s="173" t="n"/>
      <c r="E11" s="173" t="n"/>
      <c r="F11" s="176" t="inlineStr">
        <is>
          <t>专业！实践！深度！</t>
        </is>
      </c>
      <c r="J11" s="173" t="n"/>
      <c r="K11" s="173" t="n"/>
      <c r="L11" s="173" t="n"/>
      <c r="M11" s="173" t="n"/>
      <c r="N11" s="173" t="n"/>
      <c r="O11" s="11" t="n"/>
      <c r="P11" s="11" t="n"/>
      <c r="Q11" s="11" t="n"/>
      <c r="R11" s="11" t="n"/>
      <c r="S11" s="11" t="n"/>
      <c r="T11" s="11" t="n"/>
      <c r="U11" s="11" t="n"/>
      <c r="V11" s="11" t="n"/>
      <c r="W11" s="11" t="n"/>
      <c r="X11" s="11" t="n"/>
      <c r="Y11" s="11" t="n"/>
      <c r="Z11" s="11" t="n"/>
      <c r="AA11" s="11" t="n"/>
      <c r="AB11" s="11" t="n"/>
    </row>
    <row r="12">
      <c r="A12" s="173" t="n"/>
      <c r="B12" s="173" t="n"/>
      <c r="C12" s="173" t="n"/>
      <c r="D12" s="173" t="n"/>
      <c r="E12" s="173" t="n"/>
      <c r="F12" s="173" t="n"/>
      <c r="G12" s="173" t="n"/>
      <c r="H12" s="173" t="n"/>
      <c r="I12" s="173" t="n"/>
      <c r="J12" s="173" t="n"/>
      <c r="K12" s="173" t="n"/>
      <c r="L12" s="173" t="n"/>
      <c r="M12" s="173" t="n"/>
      <c r="N12" s="173" t="n"/>
      <c r="O12" s="11" t="n"/>
      <c r="P12" s="11" t="n"/>
      <c r="Q12" s="11" t="n"/>
      <c r="R12" s="11" t="n"/>
      <c r="S12" s="11" t="n"/>
      <c r="T12" s="11" t="n"/>
      <c r="U12" s="11" t="n"/>
      <c r="V12" s="11" t="n"/>
      <c r="W12" s="11" t="n"/>
      <c r="X12" s="11" t="n"/>
      <c r="Y12" s="11" t="n"/>
      <c r="Z12" s="11" t="n"/>
      <c r="AA12" s="11" t="n"/>
      <c r="AB12" s="11" t="n"/>
    </row>
    <row r="13">
      <c r="A13" s="173" t="n"/>
      <c r="B13" s="173" t="n"/>
      <c r="C13" s="173" t="n"/>
      <c r="D13" s="173" t="n"/>
      <c r="E13" s="173" t="n"/>
      <c r="F13" s="173" t="n"/>
      <c r="G13" s="173" t="n"/>
      <c r="H13" s="173" t="n"/>
      <c r="I13" s="173" t="n"/>
      <c r="J13" s="173" t="n"/>
      <c r="K13" s="173" t="n"/>
      <c r="L13" s="173" t="n"/>
      <c r="M13" s="173" t="n"/>
      <c r="N13" s="173" t="n"/>
      <c r="O13" s="11" t="n"/>
      <c r="P13" s="11" t="n"/>
      <c r="Q13" s="11" t="n"/>
      <c r="R13" s="11" t="n"/>
      <c r="S13" s="11" t="n"/>
      <c r="T13" s="11" t="n"/>
      <c r="U13" s="11" t="n"/>
      <c r="V13" s="11" t="n"/>
      <c r="W13" s="11" t="n"/>
      <c r="X13" s="11" t="n"/>
      <c r="Y13" s="11" t="n"/>
      <c r="Z13" s="11" t="n"/>
      <c r="AA13" s="11" t="n"/>
      <c r="AB13" s="11" t="n"/>
    </row>
    <row r="14">
      <c r="A14" s="177" t="n"/>
      <c r="B14" s="177" t="n"/>
      <c r="C14" s="177" t="n"/>
      <c r="D14" s="177" t="n"/>
      <c r="E14" s="177" t="n"/>
      <c r="F14" s="177" t="n"/>
      <c r="G14" s="177" t="n"/>
      <c r="H14" s="177" t="n"/>
      <c r="I14" s="177" t="n"/>
      <c r="J14" s="177" t="n"/>
      <c r="K14" s="177" t="n"/>
      <c r="L14" s="177" t="n"/>
      <c r="M14" s="177" t="n"/>
      <c r="N14" s="177" t="n"/>
      <c r="O14" s="11" t="n"/>
      <c r="P14" s="11" t="n"/>
      <c r="Q14" s="11" t="n"/>
      <c r="R14" s="11" t="n"/>
      <c r="S14" s="11" t="n"/>
      <c r="T14" s="11" t="n"/>
      <c r="U14" s="11" t="n"/>
      <c r="V14" s="11" t="n"/>
      <c r="W14" s="11" t="n"/>
      <c r="X14" s="11" t="n"/>
      <c r="Y14" s="11" t="n"/>
      <c r="Z14" s="11" t="n"/>
      <c r="AA14" s="11" t="n"/>
      <c r="AB14" s="11" t="n"/>
    </row>
    <row r="15" ht="17" customHeight="1" s="180">
      <c r="A15" s="177" t="n"/>
      <c r="B15" s="177" t="n"/>
      <c r="C15" s="177" t="n"/>
      <c r="D15" s="177" t="n"/>
      <c r="E15" s="177" t="n"/>
      <c r="F15" s="177" t="n"/>
      <c r="G15" s="177" t="n"/>
      <c r="H15" s="177" t="n"/>
      <c r="I15" s="177" t="n"/>
      <c r="J15" s="177" t="n"/>
      <c r="K15" s="177" t="n"/>
      <c r="L15" s="177" t="n"/>
      <c r="M15" s="177" t="n"/>
      <c r="N15" s="177" t="n"/>
      <c r="O15" s="11" t="n"/>
      <c r="P15" s="11" t="n"/>
      <c r="Q15" s="11" t="n"/>
      <c r="R15" s="11" t="n"/>
      <c r="S15" s="11" t="n"/>
      <c r="T15" s="11" t="n"/>
      <c r="U15" s="11" t="n"/>
      <c r="V15" s="11" t="n"/>
      <c r="W15" s="11" t="n"/>
      <c r="X15" s="11" t="n"/>
      <c r="Y15" s="11" t="n"/>
      <c r="Z15" s="11" t="n"/>
      <c r="AA15" s="11" t="n"/>
      <c r="AB15" s="11" t="n"/>
    </row>
    <row r="16">
      <c r="A16" s="177" t="n"/>
      <c r="B16" s="177" t="n"/>
      <c r="C16" s="177" t="n"/>
      <c r="D16" s="177" t="n"/>
      <c r="E16" s="177" t="n"/>
      <c r="F16" s="177" t="n"/>
      <c r="G16" s="177" t="n"/>
      <c r="H16" s="177" t="n"/>
      <c r="I16" s="177" t="n"/>
      <c r="J16" s="177" t="n"/>
      <c r="K16" s="177" t="n"/>
      <c r="L16" s="177" t="n"/>
      <c r="M16" s="177" t="n"/>
      <c r="N16" s="177" t="n"/>
      <c r="O16" s="11" t="n"/>
      <c r="P16" s="11" t="n"/>
      <c r="Q16" s="11" t="n"/>
      <c r="R16" s="11" t="n"/>
      <c r="S16" s="11" t="n"/>
      <c r="T16" s="11" t="n"/>
      <c r="U16" s="11" t="n"/>
      <c r="V16" s="11" t="n"/>
      <c r="W16" s="11" t="n"/>
      <c r="X16" s="11" t="n"/>
      <c r="Y16" s="11" t="n"/>
      <c r="Z16" s="11" t="n"/>
      <c r="AA16" s="11" t="n"/>
      <c r="AB16" s="11" t="n"/>
    </row>
    <row r="17">
      <c r="A17" s="177" t="n"/>
      <c r="B17" s="177" t="n"/>
      <c r="C17" s="177" t="n"/>
      <c r="D17" s="177" t="n"/>
      <c r="E17" s="177" t="n"/>
      <c r="F17" s="177" t="n"/>
      <c r="G17" s="177" t="n"/>
      <c r="H17" s="177" t="n"/>
      <c r="I17" s="177" t="n"/>
      <c r="J17" s="177" t="n"/>
      <c r="K17" s="177" t="n"/>
      <c r="L17" s="177" t="n"/>
      <c r="M17" s="177" t="n"/>
      <c r="N17" s="177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</row>
    <row r="18">
      <c r="A18" s="177" t="n"/>
      <c r="B18" s="177" t="n"/>
      <c r="C18" s="177" t="n"/>
      <c r="D18" s="177" t="n"/>
      <c r="E18" s="177" t="n"/>
      <c r="F18" s="177" t="n"/>
      <c r="G18" s="177" t="n"/>
      <c r="H18" s="177" t="n"/>
      <c r="I18" s="177" t="n"/>
      <c r="J18" s="177" t="n"/>
      <c r="K18" s="177" t="n"/>
      <c r="L18" s="177" t="n"/>
      <c r="M18" s="177" t="n"/>
      <c r="N18" s="177" t="n"/>
      <c r="O18" s="11" t="n"/>
      <c r="P18" s="11" t="n"/>
      <c r="Q18" s="11" t="n"/>
      <c r="R18" s="11" t="n"/>
      <c r="S18" s="11" t="n"/>
      <c r="T18" s="11" t="n"/>
      <c r="U18" s="11" t="n"/>
      <c r="V18" s="11" t="n"/>
      <c r="W18" s="11" t="n"/>
      <c r="X18" s="11" t="n"/>
      <c r="Y18" s="11" t="n"/>
      <c r="Z18" s="11" t="n"/>
      <c r="AA18" s="11" t="n"/>
      <c r="AB18" s="11" t="n"/>
    </row>
    <row r="19">
      <c r="A19" s="177" t="n"/>
      <c r="B19" s="177" t="n"/>
      <c r="C19" s="177" t="n"/>
      <c r="D19" s="177" t="n"/>
      <c r="E19" s="177" t="n"/>
      <c r="F19" s="177" t="n"/>
      <c r="G19" s="177" t="n"/>
      <c r="H19" s="177" t="n"/>
      <c r="I19" s="177" t="n"/>
      <c r="J19" s="177" t="n"/>
      <c r="K19" s="177" t="n"/>
      <c r="L19" s="177" t="n"/>
      <c r="M19" s="177" t="n"/>
      <c r="N19" s="177" t="n"/>
      <c r="O19" s="11" t="n"/>
      <c r="P19" s="11" t="n"/>
      <c r="Q19" s="11" t="n"/>
      <c r="R19" s="11" t="n"/>
      <c r="S19" s="11" t="n"/>
      <c r="T19" s="11" t="n"/>
      <c r="U19" s="11" t="n"/>
      <c r="V19" s="11" t="n"/>
      <c r="W19" s="11" t="n"/>
      <c r="X19" s="11" t="n"/>
      <c r="Y19" s="11" t="n"/>
      <c r="Z19" s="11" t="n"/>
      <c r="AA19" s="11" t="n"/>
      <c r="AB19" s="11" t="n"/>
    </row>
    <row r="20">
      <c r="A20" s="177" t="n"/>
      <c r="B20" s="177" t="n"/>
      <c r="C20" s="177" t="n"/>
      <c r="D20" s="177" t="n"/>
      <c r="E20" s="177" t="n"/>
      <c r="F20" s="177" t="n"/>
      <c r="G20" s="177" t="n"/>
      <c r="H20" s="177" t="n"/>
      <c r="I20" s="177" t="n"/>
      <c r="J20" s="177" t="n"/>
      <c r="K20" s="177" t="n"/>
      <c r="L20" s="177" t="n"/>
      <c r="M20" s="177" t="n"/>
      <c r="N20" s="177" t="n"/>
      <c r="O20" s="11" t="n"/>
      <c r="P20" s="11" t="n"/>
      <c r="Q20" s="11" t="n"/>
      <c r="R20" s="11" t="n"/>
      <c r="S20" s="11" t="n"/>
      <c r="T20" s="11" t="n"/>
      <c r="U20" s="11" t="n"/>
      <c r="V20" s="11" t="n"/>
      <c r="W20" s="11" t="n"/>
      <c r="X20" s="11" t="n"/>
      <c r="Y20" s="11" t="n"/>
      <c r="Z20" s="11" t="n"/>
      <c r="AA20" s="11" t="n"/>
      <c r="AB20" s="11" t="n"/>
    </row>
    <row r="21">
      <c r="A21" s="177" t="n"/>
      <c r="B21" s="177" t="n"/>
      <c r="C21" s="177" t="n"/>
      <c r="D21" s="177" t="n"/>
      <c r="E21" s="177" t="n"/>
      <c r="F21" s="177" t="n"/>
      <c r="G21" s="177" t="n"/>
      <c r="H21" s="177" t="n"/>
      <c r="I21" s="177" t="n"/>
      <c r="J21" s="177" t="n"/>
      <c r="K21" s="177" t="n"/>
      <c r="L21" s="177" t="n"/>
      <c r="M21" s="177" t="n"/>
      <c r="N21" s="177" t="n"/>
      <c r="O21" s="11" t="n"/>
      <c r="P21" s="11" t="n"/>
      <c r="Q21" s="11" t="n"/>
      <c r="R21" s="11" t="n"/>
      <c r="S21" s="11" t="n"/>
      <c r="T21" s="11" t="n"/>
      <c r="U21" s="11" t="n"/>
      <c r="V21" s="11" t="n"/>
      <c r="W21" s="11" t="n"/>
      <c r="X21" s="11" t="n"/>
      <c r="Y21" s="11" t="n"/>
      <c r="Z21" s="11" t="n"/>
      <c r="AA21" s="11" t="n"/>
      <c r="AB21" s="11" t="n"/>
    </row>
    <row r="22" ht="18" customHeight="1" s="180">
      <c r="A22" s="177" t="n"/>
      <c r="B22" s="177" t="n"/>
      <c r="C22" s="177" t="n"/>
      <c r="D22" s="177" t="n"/>
      <c r="E22" s="177" t="n"/>
      <c r="F22" s="177" t="n"/>
      <c r="G22" s="177" t="n"/>
      <c r="H22" s="177" t="n"/>
      <c r="I22" s="177" t="n"/>
      <c r="J22" s="177" t="n"/>
      <c r="K22" s="177" t="n"/>
      <c r="L22" s="177" t="n"/>
      <c r="M22" s="177" t="n"/>
      <c r="N22" s="177" t="n"/>
      <c r="O22" s="11" t="n"/>
      <c r="P22" s="11" t="n"/>
      <c r="Q22" s="11" t="n"/>
      <c r="R22" s="11" t="n"/>
      <c r="S22" s="11" t="n"/>
      <c r="T22" s="11" t="n"/>
      <c r="U22" s="11" t="n"/>
      <c r="V22" s="11" t="n"/>
      <c r="W22" s="11" t="n"/>
      <c r="X22" s="11" t="n"/>
      <c r="Y22" s="11" t="n"/>
      <c r="Z22" s="11" t="n"/>
      <c r="AA22" s="11" t="n"/>
      <c r="AB22" s="11" t="n"/>
    </row>
    <row r="23" ht="67" customHeight="1" s="180">
      <c r="A23" s="178" t="inlineStr">
        <is>
          <t>版权所有：北京未名潮管理顾问公司        研发负责人：何建湘   2016年3月15日</t>
        </is>
      </c>
      <c r="O23" s="11" t="n"/>
      <c r="P23" s="11" t="n"/>
      <c r="Q23" s="11" t="n"/>
      <c r="R23" s="11" t="n"/>
      <c r="S23" s="11" t="n"/>
      <c r="T23" s="11" t="n"/>
      <c r="U23" s="11" t="n"/>
      <c r="V23" s="11" t="n"/>
      <c r="W23" s="11" t="n"/>
      <c r="X23" s="11" t="n"/>
      <c r="Y23" s="11" t="n"/>
      <c r="Z23" s="11" t="n"/>
      <c r="AA23" s="11" t="n"/>
      <c r="AB23" s="11" t="n"/>
    </row>
    <row r="24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  <c r="N24" s="11" t="n"/>
      <c r="O24" s="11" t="n"/>
      <c r="P24" s="11" t="n"/>
      <c r="Q24" s="11" t="n"/>
      <c r="R24" s="11" t="n"/>
      <c r="S24" s="11" t="n"/>
      <c r="T24" s="11" t="n"/>
      <c r="U24" s="11" t="n"/>
      <c r="V24" s="11" t="n"/>
      <c r="W24" s="11" t="n"/>
      <c r="X24" s="11" t="n"/>
      <c r="Y24" s="11" t="n"/>
      <c r="Z24" s="11" t="n"/>
      <c r="AA24" s="11" t="n"/>
      <c r="AB24" s="11" t="n"/>
    </row>
    <row r="25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  <c r="N25" s="11" t="n"/>
      <c r="O25" s="11" t="n"/>
      <c r="P25" s="11" t="n"/>
      <c r="Q25" s="11" t="n"/>
      <c r="R25" s="11" t="n"/>
      <c r="S25" s="11" t="n"/>
      <c r="T25" s="11" t="n"/>
      <c r="U25" s="11" t="n"/>
      <c r="V25" s="11" t="n"/>
      <c r="W25" s="11" t="n"/>
      <c r="X25" s="11" t="n"/>
      <c r="Y25" s="11" t="n"/>
      <c r="Z25" s="11" t="n"/>
      <c r="AA25" s="11" t="n"/>
      <c r="AB25" s="11" t="n"/>
    </row>
    <row r="26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  <c r="O26" s="11" t="n"/>
      <c r="P26" s="11" t="n"/>
      <c r="Q26" s="11" t="n"/>
      <c r="R26" s="11" t="n"/>
      <c r="S26" s="11" t="n"/>
      <c r="T26" s="11" t="n"/>
      <c r="U26" s="11" t="n"/>
      <c r="V26" s="11" t="n"/>
      <c r="W26" s="11" t="n"/>
      <c r="X26" s="11" t="n"/>
      <c r="Y26" s="11" t="n"/>
      <c r="Z26" s="11" t="n"/>
      <c r="AA26" s="11" t="n"/>
      <c r="AB26" s="11" t="n"/>
    </row>
    <row r="27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  <c r="N27" s="11" t="n"/>
      <c r="O27" s="11" t="n"/>
      <c r="P27" s="11" t="n"/>
      <c r="Q27" s="11" t="n"/>
      <c r="R27" s="11" t="n"/>
      <c r="S27" s="11" t="n"/>
      <c r="T27" s="11" t="n"/>
      <c r="U27" s="11" t="n"/>
      <c r="V27" s="11" t="n"/>
      <c r="W27" s="11" t="n"/>
      <c r="X27" s="11" t="n"/>
      <c r="Y27" s="11" t="n"/>
      <c r="Z27" s="11" t="n"/>
      <c r="AA27" s="11" t="n"/>
      <c r="AB27" s="11" t="n"/>
    </row>
    <row r="28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</row>
    <row r="29">
      <c r="A29" s="11" t="n"/>
      <c r="B29" s="11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  <c r="O29" s="11" t="n"/>
      <c r="P29" s="11" t="n"/>
      <c r="Q29" s="11" t="n"/>
      <c r="R29" s="11" t="n"/>
      <c r="S29" s="11" t="n"/>
      <c r="T29" s="11" t="n"/>
      <c r="U29" s="11" t="n"/>
      <c r="V29" s="11" t="n"/>
      <c r="W29" s="11" t="n"/>
      <c r="X29" s="11" t="n"/>
      <c r="Y29" s="11" t="n"/>
      <c r="Z29" s="11" t="n"/>
      <c r="AA29" s="11" t="n"/>
      <c r="AB29" s="11" t="n"/>
    </row>
    <row r="30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  <c r="O30" s="11" t="n"/>
      <c r="P30" s="11" t="n"/>
      <c r="Q30" s="11" t="n"/>
      <c r="R30" s="11" t="n"/>
      <c r="S30" s="11" t="n"/>
      <c r="T30" s="11" t="n"/>
      <c r="U30" s="11" t="n"/>
      <c r="V30" s="11" t="n"/>
      <c r="W30" s="11" t="n"/>
      <c r="X30" s="11" t="n"/>
      <c r="Y30" s="11" t="n"/>
      <c r="Z30" s="11" t="n"/>
      <c r="AA30" s="11" t="n"/>
      <c r="AB30" s="11" t="n"/>
    </row>
    <row r="31">
      <c r="A31" s="11" t="n"/>
      <c r="B31" s="11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1" t="n"/>
      <c r="M31" s="11" t="n"/>
      <c r="N31" s="11" t="n"/>
      <c r="O31" s="11" t="n"/>
      <c r="P31" s="11" t="n"/>
      <c r="Q31" s="11" t="n"/>
      <c r="R31" s="11" t="n"/>
      <c r="S31" s="11" t="n"/>
      <c r="T31" s="11" t="n"/>
      <c r="U31" s="11" t="n"/>
      <c r="V31" s="11" t="n"/>
      <c r="W31" s="11" t="n"/>
      <c r="X31" s="11" t="n"/>
      <c r="Y31" s="11" t="n"/>
      <c r="Z31" s="11" t="n"/>
      <c r="AA31" s="11" t="n"/>
      <c r="AB31" s="11" t="n"/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1" t="n"/>
      <c r="Q32" s="11" t="n"/>
      <c r="R32" s="11" t="n"/>
      <c r="S32" s="11" t="n"/>
      <c r="T32" s="11" t="n"/>
      <c r="U32" s="11" t="n"/>
      <c r="V32" s="11" t="n"/>
      <c r="W32" s="11" t="n"/>
      <c r="X32" s="11" t="n"/>
      <c r="Y32" s="11" t="n"/>
      <c r="Z32" s="11" t="n"/>
      <c r="AA32" s="11" t="n"/>
      <c r="AB32" s="11" t="n"/>
    </row>
    <row r="33">
      <c r="A33" s="11" t="n"/>
      <c r="B33" s="11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1" t="n"/>
      <c r="L33" s="11" t="n"/>
      <c r="M33" s="11" t="n"/>
      <c r="N33" s="11" t="n"/>
      <c r="O33" s="11" t="n"/>
      <c r="P33" s="11" t="n"/>
      <c r="Q33" s="11" t="n"/>
      <c r="R33" s="11" t="n"/>
      <c r="S33" s="11" t="n"/>
      <c r="T33" s="11" t="n"/>
      <c r="U33" s="11" t="n"/>
      <c r="V33" s="11" t="n"/>
      <c r="W33" s="11" t="n"/>
      <c r="X33" s="11" t="n"/>
      <c r="Y33" s="11" t="n"/>
      <c r="Z33" s="11" t="n"/>
      <c r="AA33" s="11" t="n"/>
      <c r="AB33" s="11" t="n"/>
    </row>
    <row r="34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1" t="n"/>
      <c r="O34" s="11" t="n"/>
      <c r="P34" s="11" t="n"/>
      <c r="Q34" s="11" t="n"/>
      <c r="R34" s="11" t="n"/>
      <c r="S34" s="11" t="n"/>
      <c r="T34" s="11" t="n"/>
      <c r="U34" s="11" t="n"/>
      <c r="V34" s="11" t="n"/>
      <c r="W34" s="11" t="n"/>
      <c r="X34" s="11" t="n"/>
      <c r="Y34" s="11" t="n"/>
      <c r="Z34" s="11" t="n"/>
      <c r="AA34" s="11" t="n"/>
      <c r="AB34" s="11" t="n"/>
    </row>
    <row r="35">
      <c r="A35" s="11" t="n"/>
      <c r="B35" s="11" t="n"/>
      <c r="C35" s="11" t="n"/>
      <c r="D35" s="11" t="n"/>
      <c r="E35" s="11" t="n"/>
      <c r="F35" s="11" t="n"/>
      <c r="G35" s="11" t="n"/>
      <c r="H35" s="11" t="n"/>
      <c r="I35" s="11" t="n"/>
      <c r="J35" s="11" t="n"/>
      <c r="K35" s="11" t="n"/>
      <c r="L35" s="11" t="n"/>
      <c r="M35" s="11" t="n"/>
      <c r="N35" s="11" t="n"/>
      <c r="O35" s="11" t="n"/>
      <c r="P35" s="11" t="n"/>
      <c r="Q35" s="11" t="n"/>
      <c r="R35" s="11" t="n"/>
      <c r="S35" s="11" t="n"/>
      <c r="T35" s="11" t="n"/>
      <c r="U35" s="11" t="n"/>
      <c r="V35" s="11" t="n"/>
      <c r="W35" s="11" t="n"/>
      <c r="X35" s="11" t="n"/>
      <c r="Y35" s="11" t="n"/>
      <c r="Z35" s="11" t="n"/>
      <c r="AA35" s="11" t="n"/>
      <c r="AB35" s="11" t="n"/>
    </row>
    <row r="36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  <c r="K36" s="11" t="n"/>
      <c r="L36" s="11" t="n"/>
      <c r="M36" s="11" t="n"/>
      <c r="N36" s="11" t="n"/>
      <c r="O36" s="11" t="n"/>
      <c r="P36" s="11" t="n"/>
      <c r="Q36" s="11" t="n"/>
      <c r="R36" s="11" t="n"/>
      <c r="S36" s="11" t="n"/>
      <c r="T36" s="11" t="n"/>
      <c r="U36" s="11" t="n"/>
      <c r="V36" s="11" t="n"/>
      <c r="W36" s="11" t="n"/>
      <c r="X36" s="11" t="n"/>
      <c r="Y36" s="11" t="n"/>
      <c r="Z36" s="11" t="n"/>
      <c r="AA36" s="11" t="n"/>
      <c r="AB36" s="11" t="n"/>
    </row>
    <row r="37">
      <c r="A37" s="11" t="n"/>
      <c r="B37" s="11" t="n"/>
      <c r="C37" s="11" t="n"/>
      <c r="D37" s="11" t="n"/>
      <c r="E37" s="11" t="n"/>
      <c r="F37" s="11" t="n"/>
      <c r="G37" s="11" t="n"/>
      <c r="H37" s="11" t="n"/>
      <c r="I37" s="11" t="n"/>
      <c r="J37" s="11" t="n"/>
      <c r="K37" s="11" t="n"/>
      <c r="L37" s="11" t="n"/>
      <c r="M37" s="11" t="n"/>
      <c r="N37" s="11" t="n"/>
      <c r="O37" s="11" t="n"/>
      <c r="P37" s="11" t="n"/>
      <c r="Q37" s="11" t="n"/>
      <c r="R37" s="11" t="n"/>
      <c r="S37" s="11" t="n"/>
      <c r="T37" s="11" t="n"/>
      <c r="U37" s="11" t="n"/>
      <c r="V37" s="11" t="n"/>
      <c r="W37" s="11" t="n"/>
      <c r="X37" s="11" t="n"/>
      <c r="Y37" s="11" t="n"/>
      <c r="Z37" s="11" t="n"/>
      <c r="AA37" s="11" t="n"/>
      <c r="AB37" s="11" t="n"/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1" t="n"/>
      <c r="M38" s="11" t="n"/>
      <c r="N38" s="11" t="n"/>
      <c r="O38" s="11" t="n"/>
      <c r="P38" s="11" t="n"/>
      <c r="Q38" s="11" t="n"/>
      <c r="R38" s="11" t="n"/>
      <c r="S38" s="11" t="n"/>
      <c r="T38" s="11" t="n"/>
      <c r="U38" s="11" t="n"/>
      <c r="V38" s="11" t="n"/>
      <c r="W38" s="11" t="n"/>
      <c r="X38" s="11" t="n"/>
      <c r="Y38" s="11" t="n"/>
      <c r="Z38" s="11" t="n"/>
      <c r="AA38" s="11" t="n"/>
      <c r="AB38" s="11" t="n"/>
    </row>
    <row r="39">
      <c r="A39" s="11" t="n"/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</row>
    <row r="40">
      <c r="A40" s="11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1" t="n"/>
      <c r="M40" s="11" t="n"/>
      <c r="N40" s="11" t="n"/>
      <c r="O40" s="11" t="n"/>
      <c r="P40" s="11" t="n"/>
      <c r="Q40" s="11" t="n"/>
      <c r="R40" s="11" t="n"/>
      <c r="S40" s="11" t="n"/>
      <c r="T40" s="11" t="n"/>
      <c r="U40" s="11" t="n"/>
      <c r="V40" s="11" t="n"/>
      <c r="W40" s="11" t="n"/>
      <c r="X40" s="11" t="n"/>
      <c r="Y40" s="11" t="n"/>
      <c r="Z40" s="11" t="n"/>
      <c r="AA40" s="11" t="n"/>
      <c r="AB40" s="11" t="n"/>
    </row>
    <row r="41">
      <c r="A41" s="11" t="n"/>
      <c r="B41" s="11" t="n"/>
      <c r="C41" s="11" t="n"/>
      <c r="D41" s="11" t="n"/>
      <c r="E41" s="11" t="n"/>
      <c r="F41" s="11" t="n"/>
      <c r="G41" s="11" t="n"/>
      <c r="H41" s="11" t="n"/>
      <c r="I41" s="11" t="n"/>
      <c r="J41" s="11" t="n"/>
      <c r="K41" s="11" t="n"/>
      <c r="L41" s="11" t="n"/>
      <c r="M41" s="11" t="n"/>
      <c r="N41" s="11" t="n"/>
      <c r="O41" s="11" t="n"/>
      <c r="P41" s="11" t="n"/>
      <c r="Q41" s="11" t="n"/>
      <c r="R41" s="11" t="n"/>
      <c r="S41" s="11" t="n"/>
      <c r="T41" s="11" t="n"/>
      <c r="U41" s="11" t="n"/>
      <c r="V41" s="11" t="n"/>
      <c r="W41" s="11" t="n"/>
      <c r="X41" s="11" t="n"/>
      <c r="Y41" s="11" t="n"/>
      <c r="Z41" s="11" t="n"/>
      <c r="AA41" s="11" t="n"/>
      <c r="AB41" s="11" t="n"/>
    </row>
    <row r="42">
      <c r="A42" s="11" t="n"/>
      <c r="B42" s="11" t="n"/>
      <c r="C42" s="11" t="n"/>
      <c r="D42" s="11" t="n"/>
      <c r="E42" s="11" t="n"/>
      <c r="F42" s="11" t="n"/>
      <c r="G42" s="11" t="n"/>
      <c r="H42" s="11" t="n"/>
      <c r="I42" s="11" t="n"/>
      <c r="J42" s="11" t="n"/>
      <c r="K42" s="11" t="n"/>
      <c r="L42" s="11" t="n"/>
      <c r="M42" s="11" t="n"/>
      <c r="N42" s="11" t="n"/>
      <c r="O42" s="11" t="n"/>
      <c r="P42" s="11" t="n"/>
      <c r="Q42" s="11" t="n"/>
      <c r="R42" s="11" t="n"/>
      <c r="S42" s="11" t="n"/>
      <c r="T42" s="11" t="n"/>
      <c r="U42" s="11" t="n"/>
      <c r="V42" s="11" t="n"/>
      <c r="W42" s="11" t="n"/>
      <c r="X42" s="11" t="n"/>
      <c r="Y42" s="11" t="n"/>
      <c r="Z42" s="11" t="n"/>
      <c r="AA42" s="11" t="n"/>
      <c r="AB42" s="11" t="n"/>
    </row>
    <row r="43">
      <c r="A43" s="11" t="n"/>
      <c r="B43" s="11" t="n"/>
      <c r="C43" s="11" t="n"/>
      <c r="D43" s="11" t="n"/>
      <c r="E43" s="11" t="n"/>
      <c r="F43" s="11" t="n"/>
      <c r="G43" s="11" t="n"/>
      <c r="H43" s="11" t="n"/>
      <c r="I43" s="11" t="n"/>
      <c r="J43" s="11" t="n"/>
      <c r="K43" s="11" t="n"/>
      <c r="L43" s="11" t="n"/>
      <c r="M43" s="11" t="n"/>
      <c r="N43" s="11" t="n"/>
      <c r="O43" s="11" t="n"/>
      <c r="P43" s="11" t="n"/>
      <c r="Q43" s="11" t="n"/>
      <c r="R43" s="11" t="n"/>
      <c r="S43" s="11" t="n"/>
      <c r="T43" s="11" t="n"/>
      <c r="U43" s="11" t="n"/>
      <c r="V43" s="11" t="n"/>
      <c r="W43" s="11" t="n"/>
      <c r="X43" s="11" t="n"/>
      <c r="Y43" s="11" t="n"/>
      <c r="Z43" s="11" t="n"/>
      <c r="AA43" s="11" t="n"/>
      <c r="AB43" s="11" t="n"/>
    </row>
    <row r="44">
      <c r="A44" s="11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1" t="n"/>
      <c r="L44" s="11" t="n"/>
      <c r="M44" s="11" t="n"/>
      <c r="N44" s="11" t="n"/>
      <c r="O44" s="11" t="n"/>
      <c r="P44" s="11" t="n"/>
      <c r="Q44" s="11" t="n"/>
      <c r="R44" s="11" t="n"/>
      <c r="S44" s="11" t="n"/>
      <c r="T44" s="11" t="n"/>
      <c r="U44" s="11" t="n"/>
      <c r="V44" s="11" t="n"/>
      <c r="W44" s="11" t="n"/>
      <c r="X44" s="11" t="n"/>
      <c r="Y44" s="11" t="n"/>
      <c r="Z44" s="11" t="n"/>
      <c r="AA44" s="11" t="n"/>
      <c r="AB44" s="11" t="n"/>
    </row>
    <row r="45">
      <c r="A45" s="11" t="n"/>
      <c r="B45" s="11" t="n"/>
      <c r="C45" s="11" t="n"/>
      <c r="D45" s="11" t="n"/>
      <c r="E45" s="11" t="n"/>
      <c r="F45" s="11" t="n"/>
      <c r="G45" s="11" t="n"/>
      <c r="H45" s="11" t="n"/>
      <c r="I45" s="11" t="n"/>
      <c r="J45" s="11" t="n"/>
      <c r="K45" s="11" t="n"/>
      <c r="L45" s="11" t="n"/>
      <c r="M45" s="11" t="n"/>
      <c r="N45" s="11" t="n"/>
      <c r="O45" s="11" t="n"/>
      <c r="P45" s="11" t="n"/>
      <c r="Q45" s="11" t="n"/>
      <c r="R45" s="11" t="n"/>
      <c r="S45" s="11" t="n"/>
      <c r="T45" s="11" t="n"/>
      <c r="U45" s="11" t="n"/>
      <c r="V45" s="11" t="n"/>
      <c r="W45" s="11" t="n"/>
      <c r="X45" s="11" t="n"/>
      <c r="Y45" s="11" t="n"/>
      <c r="Z45" s="11" t="n"/>
      <c r="AA45" s="11" t="n"/>
      <c r="AB45" s="11" t="n"/>
    </row>
    <row r="46">
      <c r="A46" s="11" t="n"/>
      <c r="B46" s="11" t="n"/>
      <c r="C46" s="11" t="n"/>
      <c r="D46" s="11" t="n"/>
      <c r="E46" s="11" t="n"/>
      <c r="F46" s="11" t="n"/>
      <c r="G46" s="11" t="n"/>
      <c r="H46" s="11" t="n"/>
      <c r="I46" s="11" t="n"/>
      <c r="J46" s="11" t="n"/>
      <c r="K46" s="11" t="n"/>
      <c r="L46" s="11" t="n"/>
      <c r="M46" s="11" t="n"/>
      <c r="N46" s="11" t="n"/>
      <c r="O46" s="11" t="n"/>
      <c r="P46" s="11" t="n"/>
      <c r="Q46" s="11" t="n"/>
      <c r="R46" s="11" t="n"/>
      <c r="S46" s="11" t="n"/>
      <c r="T46" s="11" t="n"/>
      <c r="U46" s="11" t="n"/>
      <c r="V46" s="11" t="n"/>
      <c r="W46" s="11" t="n"/>
      <c r="X46" s="11" t="n"/>
      <c r="Y46" s="11" t="n"/>
      <c r="Z46" s="11" t="n"/>
      <c r="AA46" s="11" t="n"/>
      <c r="AB46" s="11" t="n"/>
    </row>
    <row r="47">
      <c r="A47" s="11" t="n"/>
      <c r="B47" s="11" t="n"/>
      <c r="C47" s="11" t="n"/>
      <c r="D47" s="11" t="n"/>
      <c r="E47" s="11" t="n"/>
      <c r="F47" s="11" t="n"/>
      <c r="G47" s="11" t="n"/>
      <c r="H47" s="11" t="n"/>
      <c r="I47" s="11" t="n"/>
      <c r="J47" s="11" t="n"/>
      <c r="K47" s="11" t="n"/>
      <c r="L47" s="11" t="n"/>
      <c r="M47" s="11" t="n"/>
      <c r="N47" s="11" t="n"/>
      <c r="O47" s="11" t="n"/>
      <c r="P47" s="11" t="n"/>
      <c r="Q47" s="11" t="n"/>
      <c r="R47" s="11" t="n"/>
      <c r="S47" s="11" t="n"/>
      <c r="T47" s="11" t="n"/>
      <c r="U47" s="11" t="n"/>
      <c r="V47" s="11" t="n"/>
      <c r="W47" s="11" t="n"/>
      <c r="X47" s="11" t="n"/>
      <c r="Y47" s="11" t="n"/>
      <c r="Z47" s="11" t="n"/>
      <c r="AA47" s="11" t="n"/>
      <c r="AB47" s="11" t="n"/>
    </row>
    <row r="48">
      <c r="A48" s="11" t="n"/>
      <c r="B48" s="11" t="n"/>
      <c r="C48" s="11" t="n"/>
      <c r="D48" s="11" t="n"/>
      <c r="E48" s="11" t="n"/>
      <c r="F48" s="11" t="n"/>
      <c r="G48" s="11" t="n"/>
      <c r="H48" s="11" t="n"/>
      <c r="I48" s="11" t="n"/>
      <c r="J48" s="11" t="n"/>
      <c r="K48" s="11" t="n"/>
      <c r="L48" s="11" t="n"/>
      <c r="M48" s="11" t="n"/>
      <c r="N48" s="11" t="n"/>
      <c r="O48" s="11" t="n"/>
      <c r="P48" s="11" t="n"/>
      <c r="Q48" s="11" t="n"/>
      <c r="R48" s="11" t="n"/>
      <c r="S48" s="11" t="n"/>
      <c r="T48" s="11" t="n"/>
      <c r="U48" s="11" t="n"/>
      <c r="V48" s="11" t="n"/>
      <c r="W48" s="11" t="n"/>
      <c r="X48" s="11" t="n"/>
      <c r="Y48" s="11" t="n"/>
      <c r="Z48" s="11" t="n"/>
      <c r="AA48" s="11" t="n"/>
      <c r="AB48" s="11" t="n"/>
    </row>
    <row r="49">
      <c r="A49" s="11" t="n"/>
      <c r="B49" s="11" t="n"/>
      <c r="C49" s="11" t="n"/>
      <c r="D49" s="11" t="n"/>
      <c r="E49" s="11" t="n"/>
      <c r="F49" s="11" t="n"/>
      <c r="G49" s="11" t="n"/>
      <c r="H49" s="11" t="n"/>
      <c r="I49" s="11" t="n"/>
      <c r="J49" s="11" t="n"/>
      <c r="K49" s="11" t="n"/>
      <c r="L49" s="11" t="n"/>
      <c r="M49" s="11" t="n"/>
      <c r="N49" s="11" t="n"/>
      <c r="O49" s="11" t="n"/>
      <c r="P49" s="11" t="n"/>
      <c r="Q49" s="11" t="n"/>
      <c r="R49" s="11" t="n"/>
      <c r="S49" s="11" t="n"/>
      <c r="T49" s="11" t="n"/>
      <c r="U49" s="11" t="n"/>
      <c r="V49" s="11" t="n"/>
      <c r="W49" s="11" t="n"/>
      <c r="X49" s="11" t="n"/>
      <c r="Y49" s="11" t="n"/>
      <c r="Z49" s="11" t="n"/>
      <c r="AA49" s="11" t="n"/>
      <c r="AB49" s="11" t="n"/>
    </row>
    <row r="50">
      <c r="A50" s="11" t="n"/>
      <c r="B50" s="11" t="n"/>
      <c r="C50" s="11" t="n"/>
      <c r="D50" s="11" t="n"/>
      <c r="E50" s="11" t="n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</row>
    <row r="51">
      <c r="A51" s="11" t="n"/>
      <c r="B51" s="11" t="n"/>
      <c r="C51" s="11" t="n"/>
      <c r="D51" s="11" t="n"/>
      <c r="E51" s="11" t="n"/>
      <c r="F51" s="11" t="n"/>
      <c r="G51" s="11" t="n"/>
      <c r="H51" s="11" t="n"/>
      <c r="I51" s="11" t="n"/>
      <c r="J51" s="11" t="n"/>
      <c r="K51" s="11" t="n"/>
      <c r="L51" s="11" t="n"/>
      <c r="M51" s="11" t="n"/>
      <c r="N51" s="11" t="n"/>
      <c r="O51" s="11" t="n"/>
      <c r="P51" s="11" t="n"/>
      <c r="Q51" s="11" t="n"/>
      <c r="R51" s="11" t="n"/>
      <c r="S51" s="11" t="n"/>
      <c r="T51" s="11" t="n"/>
      <c r="U51" s="11" t="n"/>
      <c r="V51" s="11" t="n"/>
      <c r="W51" s="11" t="n"/>
      <c r="X51" s="11" t="n"/>
      <c r="Y51" s="11" t="n"/>
      <c r="Z51" s="11" t="n"/>
      <c r="AA51" s="11" t="n"/>
      <c r="AB51" s="11" t="n"/>
    </row>
    <row r="52">
      <c r="A52" s="11" t="n"/>
      <c r="B52" s="11" t="n"/>
      <c r="C52" s="11" t="n"/>
      <c r="D52" s="11" t="n"/>
      <c r="E52" s="11" t="n"/>
      <c r="F52" s="11" t="n"/>
      <c r="G52" s="11" t="n"/>
      <c r="H52" s="11" t="n"/>
      <c r="I52" s="11" t="n"/>
      <c r="J52" s="11" t="n"/>
      <c r="K52" s="11" t="n"/>
      <c r="L52" s="11" t="n"/>
      <c r="M52" s="11" t="n"/>
      <c r="N52" s="11" t="n"/>
      <c r="O52" s="11" t="n"/>
      <c r="P52" s="11" t="n"/>
      <c r="Q52" s="11" t="n"/>
      <c r="R52" s="11" t="n"/>
      <c r="S52" s="11" t="n"/>
      <c r="T52" s="11" t="n"/>
      <c r="U52" s="11" t="n"/>
      <c r="V52" s="11" t="n"/>
      <c r="W52" s="11" t="n"/>
      <c r="X52" s="11" t="n"/>
      <c r="Y52" s="11" t="n"/>
      <c r="Z52" s="11" t="n"/>
      <c r="AA52" s="11" t="n"/>
      <c r="AB52" s="11" t="n"/>
    </row>
    <row r="53">
      <c r="A53" s="11" t="n"/>
      <c r="B53" s="11" t="n"/>
      <c r="C53" s="11" t="n"/>
      <c r="D53" s="11" t="n"/>
      <c r="E53" s="11" t="n"/>
      <c r="F53" s="11" t="n"/>
      <c r="G53" s="11" t="n"/>
      <c r="H53" s="11" t="n"/>
      <c r="I53" s="11" t="n"/>
      <c r="J53" s="11" t="n"/>
      <c r="K53" s="11" t="n"/>
      <c r="L53" s="11" t="n"/>
      <c r="M53" s="11" t="n"/>
      <c r="N53" s="11" t="n"/>
      <c r="O53" s="11" t="n"/>
      <c r="P53" s="11" t="n"/>
      <c r="Q53" s="11" t="n"/>
      <c r="R53" s="11" t="n"/>
      <c r="S53" s="11" t="n"/>
      <c r="T53" s="11" t="n"/>
      <c r="U53" s="11" t="n"/>
      <c r="V53" s="11" t="n"/>
      <c r="W53" s="11" t="n"/>
      <c r="X53" s="11" t="n"/>
      <c r="Y53" s="11" t="n"/>
      <c r="Z53" s="11" t="n"/>
      <c r="AA53" s="11" t="n"/>
      <c r="AB53" s="11" t="n"/>
    </row>
    <row r="54">
      <c r="A54" s="11" t="n"/>
      <c r="B54" s="11" t="n"/>
      <c r="C54" s="11" t="n"/>
      <c r="D54" s="11" t="n"/>
      <c r="E54" s="11" t="n"/>
      <c r="F54" s="11" t="n"/>
      <c r="G54" s="11" t="n"/>
      <c r="H54" s="11" t="n"/>
      <c r="I54" s="11" t="n"/>
      <c r="J54" s="11" t="n"/>
      <c r="K54" s="11" t="n"/>
      <c r="L54" s="11" t="n"/>
      <c r="M54" s="11" t="n"/>
      <c r="N54" s="11" t="n"/>
      <c r="O54" s="11" t="n"/>
      <c r="P54" s="11" t="n"/>
      <c r="Q54" s="11" t="n"/>
      <c r="R54" s="11" t="n"/>
      <c r="S54" s="11" t="n"/>
      <c r="T54" s="11" t="n"/>
      <c r="U54" s="11" t="n"/>
      <c r="V54" s="11" t="n"/>
      <c r="W54" s="11" t="n"/>
      <c r="X54" s="11" t="n"/>
      <c r="Y54" s="11" t="n"/>
      <c r="Z54" s="11" t="n"/>
      <c r="AA54" s="11" t="n"/>
      <c r="AB54" s="11" t="n"/>
    </row>
    <row r="55">
      <c r="A55" s="11" t="n"/>
      <c r="B55" s="11" t="n"/>
      <c r="C55" s="11" t="n"/>
      <c r="D55" s="11" t="n"/>
      <c r="E55" s="11" t="n"/>
      <c r="F55" s="11" t="n"/>
      <c r="G55" s="11" t="n"/>
      <c r="H55" s="11" t="n"/>
      <c r="I55" s="11" t="n"/>
      <c r="J55" s="11" t="n"/>
      <c r="K55" s="11" t="n"/>
      <c r="L55" s="11" t="n"/>
      <c r="M55" s="11" t="n"/>
      <c r="N55" s="11" t="n"/>
      <c r="O55" s="11" t="n"/>
      <c r="P55" s="11" t="n"/>
      <c r="Q55" s="11" t="n"/>
      <c r="R55" s="11" t="n"/>
      <c r="S55" s="11" t="n"/>
      <c r="T55" s="11" t="n"/>
      <c r="U55" s="11" t="n"/>
      <c r="V55" s="11" t="n"/>
      <c r="W55" s="11" t="n"/>
      <c r="X55" s="11" t="n"/>
      <c r="Y55" s="11" t="n"/>
      <c r="Z55" s="11" t="n"/>
      <c r="AA55" s="11" t="n"/>
      <c r="AB55" s="11" t="n"/>
    </row>
    <row r="56">
      <c r="A56" s="11" t="n"/>
      <c r="B56" s="11" t="n"/>
      <c r="C56" s="11" t="n"/>
      <c r="D56" s="11" t="n"/>
      <c r="E56" s="11" t="n"/>
      <c r="F56" s="11" t="n"/>
      <c r="G56" s="11" t="n"/>
      <c r="H56" s="11" t="n"/>
      <c r="I56" s="11" t="n"/>
      <c r="J56" s="11" t="n"/>
      <c r="K56" s="11" t="n"/>
      <c r="L56" s="11" t="n"/>
      <c r="M56" s="11" t="n"/>
      <c r="N56" s="11" t="n"/>
      <c r="O56" s="11" t="n"/>
      <c r="P56" s="11" t="n"/>
      <c r="Q56" s="11" t="n"/>
      <c r="R56" s="11" t="n"/>
      <c r="S56" s="11" t="n"/>
      <c r="T56" s="11" t="n"/>
      <c r="U56" s="11" t="n"/>
      <c r="V56" s="11" t="n"/>
      <c r="W56" s="11" t="n"/>
      <c r="X56" s="11" t="n"/>
      <c r="Y56" s="11" t="n"/>
      <c r="Z56" s="11" t="n"/>
      <c r="AA56" s="11" t="n"/>
      <c r="AB56" s="11" t="n"/>
    </row>
    <row r="57">
      <c r="A57" s="11" t="n"/>
      <c r="B57" s="11" t="n"/>
      <c r="C57" s="11" t="n"/>
      <c r="D57" s="11" t="n"/>
      <c r="E57" s="11" t="n"/>
      <c r="F57" s="11" t="n"/>
      <c r="G57" s="11" t="n"/>
      <c r="H57" s="11" t="n"/>
      <c r="I57" s="11" t="n"/>
      <c r="J57" s="11" t="n"/>
      <c r="K57" s="11" t="n"/>
      <c r="L57" s="11" t="n"/>
      <c r="M57" s="11" t="n"/>
      <c r="N57" s="11" t="n"/>
      <c r="O57" s="11" t="n"/>
      <c r="P57" s="11" t="n"/>
      <c r="Q57" s="11" t="n"/>
      <c r="R57" s="11" t="n"/>
      <c r="S57" s="11" t="n"/>
      <c r="T57" s="11" t="n"/>
      <c r="U57" s="11" t="n"/>
      <c r="V57" s="11" t="n"/>
      <c r="W57" s="11" t="n"/>
      <c r="X57" s="11" t="n"/>
      <c r="Y57" s="11" t="n"/>
      <c r="Z57" s="11" t="n"/>
      <c r="AA57" s="11" t="n"/>
      <c r="AB57" s="11" t="n"/>
    </row>
    <row r="58">
      <c r="A58" s="11" t="n"/>
      <c r="B58" s="11" t="n"/>
      <c r="C58" s="11" t="n"/>
      <c r="D58" s="11" t="n"/>
      <c r="E58" s="11" t="n"/>
      <c r="F58" s="11" t="n"/>
      <c r="G58" s="11" t="n"/>
      <c r="H58" s="11" t="n"/>
      <c r="I58" s="11" t="n"/>
      <c r="J58" s="11" t="n"/>
      <c r="K58" s="11" t="n"/>
      <c r="L58" s="11" t="n"/>
      <c r="M58" s="11" t="n"/>
      <c r="N58" s="11" t="n"/>
      <c r="O58" s="11" t="n"/>
      <c r="P58" s="11" t="n"/>
      <c r="Q58" s="11" t="n"/>
      <c r="R58" s="11" t="n"/>
      <c r="S58" s="11" t="n"/>
      <c r="T58" s="11" t="n"/>
      <c r="U58" s="11" t="n"/>
      <c r="V58" s="11" t="n"/>
      <c r="W58" s="11" t="n"/>
      <c r="X58" s="11" t="n"/>
      <c r="Y58" s="11" t="n"/>
      <c r="Z58" s="11" t="n"/>
      <c r="AA58" s="11" t="n"/>
      <c r="AB58" s="11" t="n"/>
    </row>
    <row r="59">
      <c r="A59" s="11" t="n"/>
      <c r="B59" s="11" t="n"/>
      <c r="C59" s="11" t="n"/>
      <c r="D59" s="11" t="n"/>
      <c r="E59" s="11" t="n"/>
      <c r="F59" s="11" t="n"/>
      <c r="G59" s="11" t="n"/>
      <c r="H59" s="11" t="n"/>
      <c r="I59" s="11" t="n"/>
      <c r="J59" s="11" t="n"/>
      <c r="K59" s="11" t="n"/>
      <c r="L59" s="11" t="n"/>
      <c r="M59" s="11" t="n"/>
      <c r="N59" s="11" t="n"/>
      <c r="O59" s="11" t="n"/>
      <c r="P59" s="11" t="n"/>
      <c r="Q59" s="11" t="n"/>
      <c r="R59" s="11" t="n"/>
      <c r="S59" s="11" t="n"/>
      <c r="T59" s="11" t="n"/>
      <c r="U59" s="11" t="n"/>
      <c r="V59" s="11" t="n"/>
      <c r="W59" s="11" t="n"/>
      <c r="X59" s="11" t="n"/>
      <c r="Y59" s="11" t="n"/>
      <c r="Z59" s="11" t="n"/>
      <c r="AA59" s="11" t="n"/>
      <c r="AB59" s="11" t="n"/>
    </row>
    <row r="60">
      <c r="A60" s="11" t="n"/>
      <c r="B60" s="11" t="n"/>
      <c r="C60" s="11" t="n"/>
      <c r="D60" s="11" t="n"/>
      <c r="E60" s="11" t="n"/>
      <c r="F60" s="11" t="n"/>
      <c r="G60" s="11" t="n"/>
      <c r="H60" s="11" t="n"/>
      <c r="I60" s="11" t="n"/>
      <c r="J60" s="11" t="n"/>
      <c r="K60" s="11" t="n"/>
      <c r="L60" s="11" t="n"/>
      <c r="M60" s="11" t="n"/>
      <c r="N60" s="11" t="n"/>
      <c r="O60" s="11" t="n"/>
      <c r="P60" s="11" t="n"/>
      <c r="Q60" s="11" t="n"/>
      <c r="R60" s="11" t="n"/>
      <c r="S60" s="11" t="n"/>
      <c r="T60" s="11" t="n"/>
      <c r="U60" s="11" t="n"/>
      <c r="V60" s="11" t="n"/>
      <c r="W60" s="11" t="n"/>
      <c r="X60" s="11" t="n"/>
      <c r="Y60" s="11" t="n"/>
      <c r="Z60" s="11" t="n"/>
      <c r="AA60" s="11" t="n"/>
      <c r="AB60" s="11" t="n"/>
    </row>
    <row r="61">
      <c r="A61" s="11" t="n"/>
      <c r="B61" s="11" t="n"/>
      <c r="C61" s="11" t="n"/>
      <c r="D61" s="11" t="n"/>
      <c r="E61" s="11" t="n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</row>
    <row r="62">
      <c r="A62" s="11" t="n"/>
      <c r="B62" s="11" t="n"/>
      <c r="C62" s="11" t="n"/>
      <c r="D62" s="11" t="n"/>
      <c r="E62" s="11" t="n"/>
      <c r="F62" s="11" t="n"/>
      <c r="G62" s="11" t="n"/>
      <c r="H62" s="11" t="n"/>
      <c r="I62" s="11" t="n"/>
      <c r="J62" s="11" t="n"/>
      <c r="K62" s="11" t="n"/>
      <c r="L62" s="11" t="n"/>
      <c r="M62" s="11" t="n"/>
      <c r="N62" s="11" t="n"/>
      <c r="O62" s="11" t="n"/>
      <c r="P62" s="11" t="n"/>
      <c r="Q62" s="11" t="n"/>
      <c r="R62" s="11" t="n"/>
      <c r="S62" s="11" t="n"/>
      <c r="T62" s="11" t="n"/>
      <c r="U62" s="11" t="n"/>
      <c r="V62" s="11" t="n"/>
      <c r="W62" s="11" t="n"/>
      <c r="X62" s="11" t="n"/>
      <c r="Y62" s="11" t="n"/>
      <c r="Z62" s="11" t="n"/>
      <c r="AA62" s="11" t="n"/>
      <c r="AB62" s="11" t="n"/>
    </row>
    <row r="63">
      <c r="A63" s="11" t="n"/>
      <c r="B63" s="11" t="n"/>
      <c r="C63" s="11" t="n"/>
      <c r="D63" s="11" t="n"/>
      <c r="E63" s="11" t="n"/>
      <c r="F63" s="11" t="n"/>
      <c r="G63" s="11" t="n"/>
      <c r="H63" s="11" t="n"/>
      <c r="I63" s="11" t="n"/>
      <c r="J63" s="11" t="n"/>
      <c r="K63" s="11" t="n"/>
      <c r="L63" s="11" t="n"/>
      <c r="M63" s="11" t="n"/>
      <c r="N63" s="11" t="n"/>
      <c r="O63" s="11" t="n"/>
      <c r="P63" s="11" t="n"/>
      <c r="Q63" s="11" t="n"/>
      <c r="R63" s="11" t="n"/>
      <c r="S63" s="11" t="n"/>
      <c r="T63" s="11" t="n"/>
      <c r="U63" s="11" t="n"/>
      <c r="V63" s="11" t="n"/>
      <c r="W63" s="11" t="n"/>
      <c r="X63" s="11" t="n"/>
      <c r="Y63" s="11" t="n"/>
      <c r="Z63" s="11" t="n"/>
      <c r="AA63" s="11" t="n"/>
      <c r="AB63" s="11" t="n"/>
    </row>
    <row r="64">
      <c r="A64" s="11" t="n"/>
      <c r="B64" s="11" t="n"/>
      <c r="C64" s="11" t="n"/>
      <c r="D64" s="11" t="n"/>
      <c r="E64" s="11" t="n"/>
      <c r="F64" s="11" t="n"/>
      <c r="G64" s="11" t="n"/>
      <c r="H64" s="11" t="n"/>
      <c r="I64" s="11" t="n"/>
      <c r="J64" s="11" t="n"/>
      <c r="K64" s="11" t="n"/>
      <c r="L64" s="11" t="n"/>
      <c r="M64" s="11" t="n"/>
      <c r="N64" s="11" t="n"/>
      <c r="O64" s="11" t="n"/>
      <c r="P64" s="11" t="n"/>
      <c r="Q64" s="11" t="n"/>
      <c r="R64" s="11" t="n"/>
      <c r="S64" s="11" t="n"/>
      <c r="T64" s="11" t="n"/>
      <c r="U64" s="11" t="n"/>
      <c r="V64" s="11" t="n"/>
      <c r="W64" s="11" t="n"/>
      <c r="X64" s="11" t="n"/>
      <c r="Y64" s="11" t="n"/>
      <c r="Z64" s="11" t="n"/>
      <c r="AA64" s="11" t="n"/>
      <c r="AB64" s="11" t="n"/>
    </row>
    <row r="65">
      <c r="A65" s="11" t="n"/>
      <c r="B65" s="11" t="n"/>
      <c r="C65" s="11" t="n"/>
      <c r="D65" s="11" t="n"/>
      <c r="E65" s="11" t="n"/>
      <c r="F65" s="11" t="n"/>
      <c r="G65" s="11" t="n"/>
      <c r="H65" s="11" t="n"/>
      <c r="I65" s="11" t="n"/>
      <c r="J65" s="11" t="n"/>
      <c r="K65" s="11" t="n"/>
      <c r="L65" s="11" t="n"/>
      <c r="M65" s="11" t="n"/>
      <c r="N65" s="11" t="n"/>
      <c r="O65" s="11" t="n"/>
      <c r="P65" s="11" t="n"/>
      <c r="Q65" s="11" t="n"/>
      <c r="R65" s="11" t="n"/>
      <c r="S65" s="11" t="n"/>
      <c r="T65" s="11" t="n"/>
      <c r="U65" s="11" t="n"/>
      <c r="V65" s="11" t="n"/>
      <c r="W65" s="11" t="n"/>
      <c r="X65" s="11" t="n"/>
      <c r="Y65" s="11" t="n"/>
      <c r="Z65" s="11" t="n"/>
      <c r="AA65" s="11" t="n"/>
      <c r="AB65" s="11" t="n"/>
    </row>
    <row r="66">
      <c r="A66" s="11" t="n"/>
      <c r="B66" s="11" t="n"/>
      <c r="C66" s="11" t="n"/>
      <c r="D66" s="11" t="n"/>
      <c r="E66" s="11" t="n"/>
      <c r="F66" s="11" t="n"/>
      <c r="G66" s="11" t="n"/>
      <c r="H66" s="11" t="n"/>
      <c r="I66" s="11" t="n"/>
      <c r="J66" s="11" t="n"/>
      <c r="K66" s="11" t="n"/>
      <c r="L66" s="11" t="n"/>
      <c r="M66" s="11" t="n"/>
      <c r="N66" s="11" t="n"/>
      <c r="O66" s="11" t="n"/>
      <c r="P66" s="11" t="n"/>
      <c r="Q66" s="11" t="n"/>
      <c r="R66" s="11" t="n"/>
      <c r="S66" s="11" t="n"/>
      <c r="T66" s="11" t="n"/>
      <c r="U66" s="11" t="n"/>
      <c r="V66" s="11" t="n"/>
      <c r="W66" s="11" t="n"/>
      <c r="X66" s="11" t="n"/>
      <c r="Y66" s="11" t="n"/>
      <c r="Z66" s="11" t="n"/>
      <c r="AA66" s="11" t="n"/>
      <c r="AB66" s="11" t="n"/>
    </row>
    <row r="67">
      <c r="A67" s="11" t="n"/>
      <c r="B67" s="11" t="n"/>
      <c r="C67" s="11" t="n"/>
      <c r="D67" s="11" t="n"/>
      <c r="E67" s="11" t="n"/>
      <c r="F67" s="11" t="n"/>
      <c r="G67" s="11" t="n"/>
      <c r="H67" s="11" t="n"/>
      <c r="I67" s="11" t="n"/>
      <c r="J67" s="11" t="n"/>
      <c r="K67" s="11" t="n"/>
      <c r="L67" s="11" t="n"/>
      <c r="M67" s="11" t="n"/>
      <c r="N67" s="11" t="n"/>
      <c r="O67" s="11" t="n"/>
      <c r="P67" s="11" t="n"/>
      <c r="Q67" s="11" t="n"/>
      <c r="R67" s="11" t="n"/>
      <c r="S67" s="11" t="n"/>
      <c r="T67" s="11" t="n"/>
      <c r="U67" s="11" t="n"/>
      <c r="V67" s="11" t="n"/>
      <c r="W67" s="11" t="n"/>
      <c r="X67" s="11" t="n"/>
      <c r="Y67" s="11" t="n"/>
      <c r="Z67" s="11" t="n"/>
      <c r="AA67" s="11" t="n"/>
      <c r="AB67" s="11" t="n"/>
    </row>
    <row r="68">
      <c r="A68" s="11" t="n"/>
      <c r="B68" s="11" t="n"/>
      <c r="C68" s="11" t="n"/>
      <c r="D68" s="11" t="n"/>
      <c r="E68" s="11" t="n"/>
      <c r="F68" s="11" t="n"/>
      <c r="G68" s="11" t="n"/>
      <c r="H68" s="11" t="n"/>
      <c r="I68" s="11" t="n"/>
      <c r="J68" s="11" t="n"/>
      <c r="K68" s="11" t="n"/>
      <c r="L68" s="11" t="n"/>
      <c r="M68" s="11" t="n"/>
      <c r="N68" s="11" t="n"/>
      <c r="O68" s="11" t="n"/>
      <c r="P68" s="11" t="n"/>
      <c r="Q68" s="11" t="n"/>
      <c r="R68" s="11" t="n"/>
      <c r="S68" s="11" t="n"/>
      <c r="T68" s="11" t="n"/>
      <c r="U68" s="11" t="n"/>
      <c r="V68" s="11" t="n"/>
      <c r="W68" s="11" t="n"/>
      <c r="X68" s="11" t="n"/>
      <c r="Y68" s="11" t="n"/>
      <c r="Z68" s="11" t="n"/>
      <c r="AA68" s="11" t="n"/>
      <c r="AB68" s="11" t="n"/>
    </row>
    <row r="69">
      <c r="A69" s="11" t="n"/>
      <c r="B69" s="11" t="n"/>
      <c r="C69" s="11" t="n"/>
      <c r="D69" s="11" t="n"/>
      <c r="E69" s="11" t="n"/>
      <c r="F69" s="11" t="n"/>
      <c r="G69" s="11" t="n"/>
      <c r="H69" s="11" t="n"/>
      <c r="I69" s="11" t="n"/>
      <c r="J69" s="11" t="n"/>
      <c r="K69" s="11" t="n"/>
      <c r="L69" s="11" t="n"/>
      <c r="M69" s="11" t="n"/>
      <c r="N69" s="11" t="n"/>
      <c r="O69" s="11" t="n"/>
      <c r="P69" s="11" t="n"/>
      <c r="Q69" s="11" t="n"/>
      <c r="R69" s="11" t="n"/>
      <c r="S69" s="11" t="n"/>
      <c r="T69" s="11" t="n"/>
      <c r="U69" s="11" t="n"/>
      <c r="V69" s="11" t="n"/>
      <c r="W69" s="11" t="n"/>
      <c r="X69" s="11" t="n"/>
      <c r="Y69" s="11" t="n"/>
      <c r="Z69" s="11" t="n"/>
      <c r="AA69" s="11" t="n"/>
      <c r="AB69" s="11" t="n"/>
    </row>
    <row r="70">
      <c r="A70" s="11" t="n"/>
      <c r="B70" s="11" t="n"/>
      <c r="C70" s="11" t="n"/>
      <c r="D70" s="11" t="n"/>
      <c r="E70" s="11" t="n"/>
      <c r="F70" s="11" t="n"/>
      <c r="G70" s="11" t="n"/>
      <c r="H70" s="11" t="n"/>
      <c r="I70" s="11" t="n"/>
      <c r="J70" s="11" t="n"/>
      <c r="K70" s="11" t="n"/>
      <c r="L70" s="11" t="n"/>
      <c r="M70" s="11" t="n"/>
      <c r="N70" s="11" t="n"/>
      <c r="O70" s="11" t="n"/>
      <c r="P70" s="11" t="n"/>
      <c r="Q70" s="11" t="n"/>
      <c r="R70" s="11" t="n"/>
      <c r="S70" s="11" t="n"/>
      <c r="T70" s="11" t="n"/>
      <c r="U70" s="11" t="n"/>
      <c r="V70" s="11" t="n"/>
      <c r="W70" s="11" t="n"/>
      <c r="X70" s="11" t="n"/>
      <c r="Y70" s="11" t="n"/>
      <c r="Z70" s="11" t="n"/>
      <c r="AA70" s="11" t="n"/>
      <c r="AB70" s="11" t="n"/>
    </row>
    <row r="71">
      <c r="A71" s="11" t="n"/>
      <c r="B71" s="11" t="n"/>
      <c r="C71" s="11" t="n"/>
      <c r="D71" s="11" t="n"/>
      <c r="E71" s="11" t="n"/>
      <c r="F71" s="11" t="n"/>
      <c r="G71" s="11" t="n"/>
      <c r="H71" s="11" t="n"/>
      <c r="I71" s="11" t="n"/>
      <c r="J71" s="11" t="n"/>
      <c r="K71" s="11" t="n"/>
      <c r="L71" s="11" t="n"/>
      <c r="M71" s="11" t="n"/>
      <c r="N71" s="11" t="n"/>
      <c r="O71" s="11" t="n"/>
      <c r="P71" s="11" t="n"/>
      <c r="Q71" s="11" t="n"/>
      <c r="R71" s="11" t="n"/>
      <c r="S71" s="11" t="n"/>
      <c r="T71" s="11" t="n"/>
      <c r="U71" s="11" t="n"/>
      <c r="V71" s="11" t="n"/>
      <c r="W71" s="11" t="n"/>
      <c r="X71" s="11" t="n"/>
      <c r="Y71" s="11" t="n"/>
      <c r="Z71" s="11" t="n"/>
      <c r="AA71" s="11" t="n"/>
      <c r="AB71" s="11" t="n"/>
    </row>
    <row r="72">
      <c r="A72" s="11" t="n"/>
      <c r="B72" s="11" t="n"/>
      <c r="C72" s="11" t="n"/>
      <c r="D72" s="11" t="n"/>
      <c r="E72" s="11" t="n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</row>
    <row r="73">
      <c r="A73" s="11" t="n"/>
      <c r="B73" s="11" t="n"/>
      <c r="C73" s="11" t="n"/>
      <c r="D73" s="11" t="n"/>
      <c r="E73" s="11" t="n"/>
      <c r="F73" s="11" t="n"/>
      <c r="G73" s="11" t="n"/>
      <c r="H73" s="11" t="n"/>
      <c r="I73" s="11" t="n"/>
      <c r="J73" s="11" t="n"/>
      <c r="K73" s="11" t="n"/>
      <c r="L73" s="11" t="n"/>
      <c r="M73" s="11" t="n"/>
      <c r="N73" s="11" t="n"/>
      <c r="O73" s="11" t="n"/>
      <c r="P73" s="11" t="n"/>
      <c r="Q73" s="11" t="n"/>
      <c r="R73" s="11" t="n"/>
      <c r="S73" s="11" t="n"/>
      <c r="T73" s="11" t="n"/>
      <c r="U73" s="11" t="n"/>
      <c r="V73" s="11" t="n"/>
      <c r="W73" s="11" t="n"/>
      <c r="X73" s="11" t="n"/>
      <c r="Y73" s="11" t="n"/>
      <c r="Z73" s="11" t="n"/>
      <c r="AA73" s="11" t="n"/>
      <c r="AB73" s="11" t="n"/>
    </row>
    <row r="74">
      <c r="A74" s="11" t="n"/>
      <c r="B74" s="11" t="n"/>
      <c r="C74" s="11" t="n"/>
      <c r="D74" s="11" t="n"/>
      <c r="E74" s="11" t="n"/>
      <c r="F74" s="11" t="n"/>
      <c r="G74" s="11" t="n"/>
      <c r="H74" s="11" t="n"/>
      <c r="I74" s="11" t="n"/>
      <c r="J74" s="11" t="n"/>
      <c r="K74" s="11" t="n"/>
      <c r="L74" s="11" t="n"/>
      <c r="M74" s="11" t="n"/>
      <c r="N74" s="11" t="n"/>
      <c r="O74" s="11" t="n"/>
      <c r="P74" s="11" t="n"/>
      <c r="Q74" s="11" t="n"/>
      <c r="R74" s="11" t="n"/>
      <c r="S74" s="11" t="n"/>
      <c r="T74" s="11" t="n"/>
      <c r="U74" s="11" t="n"/>
      <c r="V74" s="11" t="n"/>
      <c r="W74" s="11" t="n"/>
      <c r="X74" s="11" t="n"/>
      <c r="Y74" s="11" t="n"/>
      <c r="Z74" s="11" t="n"/>
      <c r="AA74" s="11" t="n"/>
      <c r="AB74" s="11" t="n"/>
    </row>
    <row r="75">
      <c r="A75" s="11" t="n"/>
      <c r="B75" s="11" t="n"/>
      <c r="C75" s="11" t="n"/>
      <c r="D75" s="11" t="n"/>
      <c r="E75" s="11" t="n"/>
      <c r="F75" s="11" t="n"/>
      <c r="G75" s="11" t="n"/>
      <c r="H75" s="11" t="n"/>
      <c r="I75" s="11" t="n"/>
      <c r="J75" s="11" t="n"/>
      <c r="K75" s="11" t="n"/>
      <c r="L75" s="11" t="n"/>
      <c r="M75" s="11" t="n"/>
      <c r="N75" s="11" t="n"/>
      <c r="O75" s="11" t="n"/>
      <c r="P75" s="11" t="n"/>
      <c r="Q75" s="11" t="n"/>
      <c r="R75" s="11" t="n"/>
      <c r="S75" s="11" t="n"/>
      <c r="T75" s="11" t="n"/>
      <c r="U75" s="11" t="n"/>
      <c r="V75" s="11" t="n"/>
      <c r="W75" s="11" t="n"/>
      <c r="X75" s="11" t="n"/>
      <c r="Y75" s="11" t="n"/>
      <c r="Z75" s="11" t="n"/>
      <c r="AA75" s="11" t="n"/>
      <c r="AB75" s="11" t="n"/>
    </row>
    <row r="76">
      <c r="A76" s="11" t="n"/>
      <c r="B76" s="11" t="n"/>
      <c r="C76" s="11" t="n"/>
      <c r="D76" s="11" t="n"/>
      <c r="E76" s="11" t="n"/>
      <c r="F76" s="11" t="n"/>
      <c r="G76" s="11" t="n"/>
      <c r="H76" s="11" t="n"/>
      <c r="I76" s="11" t="n"/>
      <c r="J76" s="11" t="n"/>
      <c r="K76" s="11" t="n"/>
      <c r="L76" s="11" t="n"/>
      <c r="M76" s="11" t="n"/>
      <c r="N76" s="11" t="n"/>
      <c r="O76" s="11" t="n"/>
      <c r="P76" s="11" t="n"/>
      <c r="Q76" s="11" t="n"/>
      <c r="R76" s="11" t="n"/>
      <c r="S76" s="11" t="n"/>
      <c r="T76" s="11" t="n"/>
      <c r="U76" s="11" t="n"/>
      <c r="V76" s="11" t="n"/>
      <c r="W76" s="11" t="n"/>
      <c r="X76" s="11" t="n"/>
      <c r="Y76" s="11" t="n"/>
      <c r="Z76" s="11" t="n"/>
      <c r="AA76" s="11" t="n"/>
      <c r="AB76" s="11" t="n"/>
    </row>
    <row r="77">
      <c r="A77" s="11" t="n"/>
      <c r="B77" s="11" t="n"/>
      <c r="C77" s="11" t="n"/>
      <c r="D77" s="11" t="n"/>
      <c r="E77" s="11" t="n"/>
      <c r="F77" s="11" t="n"/>
      <c r="G77" s="11" t="n"/>
      <c r="H77" s="11" t="n"/>
      <c r="I77" s="11" t="n"/>
      <c r="J77" s="11" t="n"/>
      <c r="K77" s="11" t="n"/>
      <c r="L77" s="11" t="n"/>
      <c r="M77" s="11" t="n"/>
      <c r="N77" s="11" t="n"/>
      <c r="O77" s="11" t="n"/>
      <c r="P77" s="11" t="n"/>
      <c r="Q77" s="11" t="n"/>
      <c r="R77" s="11" t="n"/>
      <c r="S77" s="11" t="n"/>
      <c r="T77" s="11" t="n"/>
      <c r="U77" s="11" t="n"/>
      <c r="V77" s="11" t="n"/>
      <c r="W77" s="11" t="n"/>
      <c r="X77" s="11" t="n"/>
      <c r="Y77" s="11" t="n"/>
      <c r="Z77" s="11" t="n"/>
      <c r="AA77" s="11" t="n"/>
      <c r="AB77" s="11" t="n"/>
    </row>
    <row r="78">
      <c r="A78" s="11" t="n"/>
      <c r="B78" s="11" t="n"/>
      <c r="C78" s="11" t="n"/>
      <c r="D78" s="11" t="n"/>
      <c r="E78" s="11" t="n"/>
      <c r="F78" s="11" t="n"/>
      <c r="G78" s="11" t="n"/>
      <c r="H78" s="11" t="n"/>
      <c r="I78" s="11" t="n"/>
      <c r="J78" s="11" t="n"/>
      <c r="K78" s="11" t="n"/>
      <c r="L78" s="11" t="n"/>
      <c r="M78" s="11" t="n"/>
      <c r="N78" s="11" t="n"/>
      <c r="O78" s="11" t="n"/>
      <c r="P78" s="11" t="n"/>
      <c r="Q78" s="11" t="n"/>
      <c r="R78" s="11" t="n"/>
      <c r="S78" s="11" t="n"/>
      <c r="T78" s="11" t="n"/>
      <c r="U78" s="11" t="n"/>
      <c r="V78" s="11" t="n"/>
      <c r="W78" s="11" t="n"/>
      <c r="X78" s="11" t="n"/>
      <c r="Y78" s="11" t="n"/>
      <c r="Z78" s="11" t="n"/>
      <c r="AA78" s="11" t="n"/>
      <c r="AB78" s="11" t="n"/>
    </row>
    <row r="79">
      <c r="A79" s="11" t="n"/>
      <c r="B79" s="11" t="n"/>
      <c r="C79" s="11" t="n"/>
      <c r="D79" s="11" t="n"/>
      <c r="E79" s="11" t="n"/>
      <c r="F79" s="11" t="n"/>
      <c r="G79" s="11" t="n"/>
      <c r="H79" s="11" t="n"/>
      <c r="I79" s="11" t="n"/>
      <c r="J79" s="11" t="n"/>
      <c r="K79" s="11" t="n"/>
      <c r="L79" s="11" t="n"/>
      <c r="M79" s="11" t="n"/>
      <c r="N79" s="11" t="n"/>
      <c r="O79" s="11" t="n"/>
      <c r="P79" s="11" t="n"/>
      <c r="Q79" s="11" t="n"/>
      <c r="R79" s="11" t="n"/>
      <c r="S79" s="11" t="n"/>
      <c r="T79" s="11" t="n"/>
      <c r="U79" s="11" t="n"/>
      <c r="V79" s="11" t="n"/>
      <c r="W79" s="11" t="n"/>
      <c r="X79" s="11" t="n"/>
      <c r="Y79" s="11" t="n"/>
      <c r="Z79" s="11" t="n"/>
      <c r="AA79" s="11" t="n"/>
      <c r="AB79" s="11" t="n"/>
    </row>
    <row r="80">
      <c r="A80" s="11" t="n"/>
      <c r="B80" s="11" t="n"/>
      <c r="C80" s="11" t="n"/>
      <c r="D80" s="11" t="n"/>
      <c r="E80" s="11" t="n"/>
      <c r="F80" s="11" t="n"/>
      <c r="G80" s="11" t="n"/>
      <c r="H80" s="11" t="n"/>
      <c r="I80" s="11" t="n"/>
      <c r="J80" s="11" t="n"/>
      <c r="K80" s="11" t="n"/>
      <c r="L80" s="11" t="n"/>
      <c r="M80" s="11" t="n"/>
      <c r="N80" s="11" t="n"/>
      <c r="O80" s="11" t="n"/>
      <c r="P80" s="11" t="n"/>
      <c r="Q80" s="11" t="n"/>
      <c r="R80" s="11" t="n"/>
      <c r="S80" s="11" t="n"/>
      <c r="T80" s="11" t="n"/>
      <c r="U80" s="11" t="n"/>
      <c r="V80" s="11" t="n"/>
      <c r="W80" s="11" t="n"/>
      <c r="X80" s="11" t="n"/>
      <c r="Y80" s="11" t="n"/>
      <c r="Z80" s="11" t="n"/>
      <c r="AA80" s="11" t="n"/>
      <c r="AB80" s="11" t="n"/>
    </row>
    <row r="81">
      <c r="A81" s="11" t="n"/>
      <c r="B81" s="11" t="n"/>
      <c r="C81" s="11" t="n"/>
      <c r="D81" s="11" t="n"/>
      <c r="E81" s="11" t="n"/>
      <c r="F81" s="11" t="n"/>
      <c r="G81" s="11" t="n"/>
      <c r="H81" s="11" t="n"/>
      <c r="I81" s="11" t="n"/>
      <c r="J81" s="11" t="n"/>
      <c r="K81" s="11" t="n"/>
      <c r="L81" s="11" t="n"/>
      <c r="M81" s="11" t="n"/>
      <c r="N81" s="11" t="n"/>
      <c r="O81" s="11" t="n"/>
      <c r="P81" s="11" t="n"/>
      <c r="Q81" s="11" t="n"/>
      <c r="R81" s="11" t="n"/>
      <c r="S81" s="11" t="n"/>
      <c r="T81" s="11" t="n"/>
      <c r="U81" s="11" t="n"/>
      <c r="V81" s="11" t="n"/>
      <c r="W81" s="11" t="n"/>
      <c r="X81" s="11" t="n"/>
      <c r="Y81" s="11" t="n"/>
      <c r="Z81" s="11" t="n"/>
      <c r="AA81" s="11" t="n"/>
      <c r="AB81" s="11" t="n"/>
    </row>
    <row r="82">
      <c r="A82" s="11" t="n"/>
      <c r="B82" s="11" t="n"/>
      <c r="C82" s="11" t="n"/>
      <c r="D82" s="11" t="n"/>
      <c r="E82" s="11" t="n"/>
      <c r="F82" s="11" t="n"/>
      <c r="G82" s="11" t="n"/>
      <c r="H82" s="11" t="n"/>
      <c r="I82" s="11" t="n"/>
      <c r="J82" s="11" t="n"/>
      <c r="K82" s="11" t="n"/>
      <c r="L82" s="11" t="n"/>
      <c r="M82" s="11" t="n"/>
      <c r="N82" s="11" t="n"/>
      <c r="O82" s="11" t="n"/>
      <c r="P82" s="11" t="n"/>
      <c r="Q82" s="11" t="n"/>
      <c r="R82" s="11" t="n"/>
      <c r="S82" s="11" t="n"/>
      <c r="T82" s="11" t="n"/>
      <c r="U82" s="11" t="n"/>
      <c r="V82" s="11" t="n"/>
      <c r="W82" s="11" t="n"/>
      <c r="X82" s="11" t="n"/>
      <c r="Y82" s="11" t="n"/>
      <c r="Z82" s="11" t="n"/>
      <c r="AA82" s="11" t="n"/>
      <c r="AB82" s="11" t="n"/>
    </row>
    <row r="83">
      <c r="A83" s="11" t="n"/>
      <c r="B83" s="11" t="n"/>
      <c r="C83" s="11" t="n"/>
      <c r="D83" s="11" t="n"/>
      <c r="E83" s="11" t="n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</row>
    <row r="84">
      <c r="A84" s="11" t="n"/>
      <c r="B84" s="11" t="n"/>
      <c r="C84" s="11" t="n"/>
      <c r="D84" s="11" t="n"/>
      <c r="E84" s="11" t="n"/>
      <c r="F84" s="11" t="n"/>
      <c r="G84" s="11" t="n"/>
      <c r="H84" s="11" t="n"/>
      <c r="I84" s="11" t="n"/>
      <c r="J84" s="11" t="n"/>
      <c r="K84" s="11" t="n"/>
      <c r="L84" s="11" t="n"/>
      <c r="M84" s="11" t="n"/>
      <c r="N84" s="11" t="n"/>
      <c r="O84" s="11" t="n"/>
      <c r="P84" s="11" t="n"/>
      <c r="Q84" s="11" t="n"/>
      <c r="R84" s="11" t="n"/>
      <c r="S84" s="11" t="n"/>
      <c r="T84" s="11" t="n"/>
      <c r="U84" s="11" t="n"/>
      <c r="V84" s="11" t="n"/>
      <c r="W84" s="11" t="n"/>
      <c r="X84" s="11" t="n"/>
      <c r="Y84" s="11" t="n"/>
      <c r="Z84" s="11" t="n"/>
      <c r="AA84" s="11" t="n"/>
      <c r="AB84" s="11" t="n"/>
    </row>
    <row r="85">
      <c r="A85" s="11" t="n"/>
      <c r="B85" s="11" t="n"/>
      <c r="C85" s="11" t="n"/>
      <c r="D85" s="11" t="n"/>
      <c r="E85" s="11" t="n"/>
      <c r="F85" s="11" t="n"/>
      <c r="G85" s="11" t="n"/>
      <c r="H85" s="11" t="n"/>
      <c r="I85" s="11" t="n"/>
      <c r="J85" s="11" t="n"/>
      <c r="K85" s="11" t="n"/>
      <c r="L85" s="11" t="n"/>
      <c r="M85" s="11" t="n"/>
      <c r="N85" s="11" t="n"/>
      <c r="O85" s="11" t="n"/>
      <c r="P85" s="11" t="n"/>
      <c r="Q85" s="11" t="n"/>
      <c r="R85" s="11" t="n"/>
      <c r="S85" s="11" t="n"/>
      <c r="T85" s="11" t="n"/>
      <c r="U85" s="11" t="n"/>
      <c r="V85" s="11" t="n"/>
      <c r="W85" s="11" t="n"/>
      <c r="X85" s="11" t="n"/>
      <c r="Y85" s="11" t="n"/>
      <c r="Z85" s="11" t="n"/>
      <c r="AA85" s="11" t="n"/>
      <c r="AB85" s="11" t="n"/>
    </row>
    <row r="86">
      <c r="A86" s="11" t="n"/>
      <c r="B86" s="11" t="n"/>
      <c r="C86" s="11" t="n"/>
      <c r="D86" s="11" t="n"/>
      <c r="E86" s="11" t="n"/>
      <c r="F86" s="11" t="n"/>
      <c r="G86" s="11" t="n"/>
      <c r="H86" s="11" t="n"/>
      <c r="I86" s="11" t="n"/>
      <c r="J86" s="11" t="n"/>
      <c r="K86" s="11" t="n"/>
      <c r="L86" s="11" t="n"/>
      <c r="M86" s="11" t="n"/>
      <c r="N86" s="11" t="n"/>
      <c r="O86" s="11" t="n"/>
      <c r="P86" s="11" t="n"/>
      <c r="Q86" s="11" t="n"/>
      <c r="R86" s="11" t="n"/>
      <c r="S86" s="11" t="n"/>
      <c r="T86" s="11" t="n"/>
      <c r="U86" s="11" t="n"/>
      <c r="V86" s="11" t="n"/>
      <c r="W86" s="11" t="n"/>
      <c r="X86" s="11" t="n"/>
      <c r="Y86" s="11" t="n"/>
      <c r="Z86" s="11" t="n"/>
      <c r="AA86" s="11" t="n"/>
      <c r="AB86" s="11" t="n"/>
    </row>
    <row r="87">
      <c r="A87" s="11" t="n"/>
      <c r="B87" s="11" t="n"/>
      <c r="C87" s="11" t="n"/>
      <c r="D87" s="11" t="n"/>
      <c r="E87" s="11" t="n"/>
      <c r="F87" s="11" t="n"/>
      <c r="G87" s="11" t="n"/>
      <c r="H87" s="11" t="n"/>
      <c r="I87" s="11" t="n"/>
      <c r="J87" s="11" t="n"/>
      <c r="K87" s="11" t="n"/>
      <c r="L87" s="11" t="n"/>
      <c r="M87" s="11" t="n"/>
      <c r="N87" s="11" t="n"/>
      <c r="O87" s="11" t="n"/>
      <c r="P87" s="11" t="n"/>
      <c r="Q87" s="11" t="n"/>
      <c r="R87" s="11" t="n"/>
      <c r="S87" s="11" t="n"/>
      <c r="T87" s="11" t="n"/>
      <c r="U87" s="11" t="n"/>
      <c r="V87" s="11" t="n"/>
      <c r="W87" s="11" t="n"/>
      <c r="X87" s="11" t="n"/>
      <c r="Y87" s="11" t="n"/>
      <c r="Z87" s="11" t="n"/>
      <c r="AA87" s="11" t="n"/>
      <c r="AB87" s="11" t="n"/>
    </row>
    <row r="88">
      <c r="A88" s="11" t="n"/>
      <c r="B88" s="11" t="n"/>
      <c r="C88" s="11" t="n"/>
      <c r="D88" s="11" t="n"/>
      <c r="E88" s="11" t="n"/>
      <c r="F88" s="11" t="n"/>
      <c r="G88" s="11" t="n"/>
      <c r="H88" s="11" t="n"/>
      <c r="I88" s="11" t="n"/>
      <c r="J88" s="11" t="n"/>
      <c r="K88" s="11" t="n"/>
      <c r="L88" s="11" t="n"/>
      <c r="M88" s="11" t="n"/>
      <c r="N88" s="11" t="n"/>
      <c r="O88" s="11" t="n"/>
      <c r="P88" s="11" t="n"/>
      <c r="Q88" s="11" t="n"/>
      <c r="R88" s="11" t="n"/>
      <c r="S88" s="11" t="n"/>
      <c r="T88" s="11" t="n"/>
      <c r="U88" s="11" t="n"/>
      <c r="V88" s="11" t="n"/>
      <c r="W88" s="11" t="n"/>
      <c r="X88" s="11" t="n"/>
      <c r="Y88" s="11" t="n"/>
      <c r="Z88" s="11" t="n"/>
      <c r="AA88" s="11" t="n"/>
      <c r="AB88" s="11" t="n"/>
    </row>
    <row r="89">
      <c r="A89" s="11" t="n"/>
      <c r="B89" s="11" t="n"/>
      <c r="C89" s="11" t="n"/>
      <c r="D89" s="11" t="n"/>
      <c r="E89" s="11" t="n"/>
      <c r="F89" s="11" t="n"/>
      <c r="G89" s="11" t="n"/>
      <c r="H89" s="11" t="n"/>
      <c r="I89" s="11" t="n"/>
      <c r="J89" s="11" t="n"/>
      <c r="K89" s="11" t="n"/>
      <c r="L89" s="11" t="n"/>
      <c r="M89" s="11" t="n"/>
      <c r="N89" s="11" t="n"/>
      <c r="O89" s="11" t="n"/>
      <c r="P89" s="11" t="n"/>
      <c r="Q89" s="11" t="n"/>
      <c r="R89" s="11" t="n"/>
      <c r="S89" s="11" t="n"/>
      <c r="T89" s="11" t="n"/>
      <c r="U89" s="11" t="n"/>
      <c r="V89" s="11" t="n"/>
      <c r="W89" s="11" t="n"/>
      <c r="X89" s="11" t="n"/>
      <c r="Y89" s="11" t="n"/>
      <c r="Z89" s="11" t="n"/>
      <c r="AA89" s="11" t="n"/>
      <c r="AB89" s="11" t="n"/>
    </row>
    <row r="90">
      <c r="A90" s="11" t="n"/>
      <c r="B90" s="11" t="n"/>
      <c r="C90" s="11" t="n"/>
      <c r="D90" s="11" t="n"/>
      <c r="E90" s="11" t="n"/>
      <c r="F90" s="11" t="n"/>
      <c r="G90" s="11" t="n"/>
      <c r="H90" s="11" t="n"/>
      <c r="I90" s="11" t="n"/>
      <c r="J90" s="11" t="n"/>
      <c r="K90" s="11" t="n"/>
      <c r="L90" s="11" t="n"/>
      <c r="M90" s="11" t="n"/>
      <c r="N90" s="11" t="n"/>
      <c r="O90" s="11" t="n"/>
      <c r="P90" s="11" t="n"/>
      <c r="Q90" s="11" t="n"/>
      <c r="R90" s="11" t="n"/>
      <c r="S90" s="11" t="n"/>
      <c r="T90" s="11" t="n"/>
      <c r="U90" s="11" t="n"/>
      <c r="V90" s="11" t="n"/>
      <c r="W90" s="11" t="n"/>
      <c r="X90" s="11" t="n"/>
      <c r="Y90" s="11" t="n"/>
      <c r="Z90" s="11" t="n"/>
      <c r="AA90" s="11" t="n"/>
      <c r="AB90" s="11" t="n"/>
    </row>
    <row r="91">
      <c r="A91" s="11" t="n"/>
      <c r="B91" s="11" t="n"/>
      <c r="C91" s="11" t="n"/>
      <c r="D91" s="11" t="n"/>
      <c r="E91" s="11" t="n"/>
      <c r="F91" s="11" t="n"/>
      <c r="G91" s="11" t="n"/>
      <c r="H91" s="11" t="n"/>
      <c r="I91" s="11" t="n"/>
      <c r="J91" s="11" t="n"/>
      <c r="K91" s="11" t="n"/>
      <c r="L91" s="11" t="n"/>
      <c r="M91" s="11" t="n"/>
      <c r="N91" s="11" t="n"/>
      <c r="O91" s="11" t="n"/>
      <c r="P91" s="11" t="n"/>
      <c r="Q91" s="11" t="n"/>
      <c r="R91" s="11" t="n"/>
      <c r="S91" s="11" t="n"/>
      <c r="T91" s="11" t="n"/>
      <c r="U91" s="11" t="n"/>
      <c r="V91" s="11" t="n"/>
      <c r="W91" s="11" t="n"/>
      <c r="X91" s="11" t="n"/>
      <c r="Y91" s="11" t="n"/>
      <c r="Z91" s="11" t="n"/>
      <c r="AA91" s="11" t="n"/>
      <c r="AB91" s="11" t="n"/>
    </row>
    <row r="92">
      <c r="A92" s="11" t="n"/>
      <c r="B92" s="11" t="n"/>
      <c r="C92" s="11" t="n"/>
      <c r="D92" s="11" t="n"/>
      <c r="E92" s="11" t="n"/>
      <c r="F92" s="11" t="n"/>
      <c r="G92" s="11" t="n"/>
      <c r="H92" s="11" t="n"/>
      <c r="I92" s="11" t="n"/>
      <c r="J92" s="11" t="n"/>
      <c r="K92" s="11" t="n"/>
      <c r="L92" s="11" t="n"/>
      <c r="M92" s="11" t="n"/>
      <c r="N92" s="11" t="n"/>
      <c r="O92" s="11" t="n"/>
      <c r="P92" s="11" t="n"/>
      <c r="Q92" s="11" t="n"/>
      <c r="R92" s="11" t="n"/>
      <c r="S92" s="11" t="n"/>
      <c r="T92" s="11" t="n"/>
      <c r="U92" s="11" t="n"/>
      <c r="V92" s="11" t="n"/>
      <c r="W92" s="11" t="n"/>
      <c r="X92" s="11" t="n"/>
      <c r="Y92" s="11" t="n"/>
      <c r="Z92" s="11" t="n"/>
      <c r="AA92" s="11" t="n"/>
      <c r="AB92" s="11" t="n"/>
    </row>
    <row r="93">
      <c r="A93" s="11" t="n"/>
      <c r="B93" s="11" t="n"/>
      <c r="C93" s="11" t="n"/>
      <c r="D93" s="11" t="n"/>
      <c r="E93" s="11" t="n"/>
      <c r="F93" s="11" t="n"/>
      <c r="G93" s="11" t="n"/>
      <c r="H93" s="11" t="n"/>
      <c r="I93" s="11" t="n"/>
      <c r="J93" s="11" t="n"/>
      <c r="K93" s="11" t="n"/>
      <c r="L93" s="11" t="n"/>
      <c r="M93" s="11" t="n"/>
      <c r="N93" s="11" t="n"/>
      <c r="O93" s="11" t="n"/>
      <c r="P93" s="11" t="n"/>
      <c r="Q93" s="11" t="n"/>
      <c r="R93" s="11" t="n"/>
      <c r="S93" s="11" t="n"/>
      <c r="T93" s="11" t="n"/>
      <c r="U93" s="11" t="n"/>
      <c r="V93" s="11" t="n"/>
      <c r="W93" s="11" t="n"/>
      <c r="X93" s="11" t="n"/>
      <c r="Y93" s="11" t="n"/>
      <c r="Z93" s="11" t="n"/>
      <c r="AA93" s="11" t="n"/>
      <c r="AB93" s="11" t="n"/>
    </row>
  </sheetData>
  <mergeCells count="5">
    <mergeCell ref="D9:K9"/>
    <mergeCell ref="F11:I11"/>
    <mergeCell ref="B5:M8"/>
    <mergeCell ref="A23:N23"/>
    <mergeCell ref="A1:N1"/>
  </mergeCells>
  <pageMargins left="0.699305555555556" right="0.699305555555556" top="0.75" bottom="0.75" header="0.3" footer="0.3"/>
  <pageSetup orientation="landscape" paperSize="9" horizontalDpi="180" verticalDpi="18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30"/>
  <sheetViews>
    <sheetView workbookViewId="0">
      <selection activeCell="A1" sqref="A1:O1"/>
    </sheetView>
  </sheetViews>
  <sheetFormatPr baseColWidth="8" defaultColWidth="9" defaultRowHeight="13.5"/>
  <cols>
    <col width="9.125" customWidth="1" style="180" min="1" max="1"/>
    <col width="6.125" customWidth="1" style="180" min="2" max="2"/>
    <col width="7.375" customWidth="1" style="180" min="3" max="3"/>
    <col width="14.75" customWidth="1" style="93" min="4" max="4"/>
    <col width="9" customWidth="1" style="180" min="5" max="5"/>
    <col width="8.375" customWidth="1" style="180" min="6" max="7"/>
    <col width="8.375" customWidth="1" style="180" min="8" max="17"/>
    <col width="9.375" customWidth="1" style="180" min="18" max="18"/>
    <col width="9.25" customWidth="1" style="180" min="19" max="19"/>
    <col width="8.125" customWidth="1" style="180" min="20" max="20"/>
    <col width="7.5" customWidth="1" style="180" min="21" max="21"/>
    <col width="7.625" customWidth="1" style="180" min="22" max="23"/>
    <col width="8.125" customWidth="1" style="180" min="24" max="24"/>
    <col width="7.375" customWidth="1" style="180" min="25" max="25"/>
  </cols>
  <sheetData>
    <row r="1" ht="60.75" customHeight="1" s="180">
      <c r="A1" s="1" t="n"/>
      <c r="P1" s="136" t="n"/>
      <c r="Q1" s="136" t="n"/>
      <c r="R1" s="136" t="n"/>
      <c r="S1" s="136" t="n"/>
      <c r="T1" s="136" t="n"/>
      <c r="U1" s="136" t="n"/>
      <c r="V1" s="11" t="n"/>
      <c r="W1" s="11" t="n"/>
      <c r="X1" s="11" t="n"/>
      <c r="Y1" s="11" t="n"/>
      <c r="Z1" s="11" t="n"/>
      <c r="AA1" s="11" t="n"/>
      <c r="AB1" s="11" t="n"/>
      <c r="AC1" s="11" t="n"/>
      <c r="AD1" s="11" t="n"/>
    </row>
    <row r="2" ht="33" customHeight="1" s="180">
      <c r="A2" s="94" t="inlineStr">
        <is>
          <t>部门或岗位绩效考核结果系统分析（基础数据表）</t>
        </is>
      </c>
      <c r="P2" s="77" t="n"/>
      <c r="Q2" s="77" t="n"/>
      <c r="R2" s="77" t="n"/>
      <c r="S2" s="77" t="n"/>
      <c r="T2" s="77" t="n"/>
      <c r="U2" s="77" t="n"/>
      <c r="V2" s="11" t="n"/>
      <c r="W2" s="11" t="n"/>
      <c r="X2" s="11" t="n"/>
      <c r="Y2" s="11" t="n"/>
      <c r="Z2" s="11" t="n"/>
      <c r="AA2" s="11" t="n"/>
      <c r="AB2" s="11" t="n"/>
      <c r="AC2" s="11" t="n"/>
      <c r="AD2" s="11" t="n"/>
    </row>
    <row r="3" ht="96.75" customHeight="1" s="180">
      <c r="A3" s="27" t="inlineStr">
        <is>
          <t>说明：本表格为本绩效分析系统工具的基础数据表。请先填好员工绩效考核基本信息（人数及分数为自动生成），然后设置好指标内容及其权重值（表格中以售后服务部为例，所列仅供参考）、评分等级标准，最后填入目标值以及评分值即可，其它数据为自动生成（包括均值、差距分析、达标率、合计、排名、等级等）。注：可以根据需要增减指标项目或者员工数量（自动分析表格中已经预留10行及10列），但要求填写规范，并注意添加行列的位置，以确保分析表格中设置的自动函数查询范围有效，详见表格右侧说明。另：表中与目标值对比分析的数值若为负数，自动以红色醒目提示，正值则显示为绿色。</t>
        </is>
      </c>
      <c r="P3" s="78" t="n"/>
      <c r="Q3" s="78" t="n"/>
      <c r="R3" s="78" t="n"/>
      <c r="S3" s="78" t="n"/>
      <c r="T3" s="78" t="n"/>
      <c r="U3" s="78" t="n"/>
      <c r="V3" s="11" t="n"/>
      <c r="W3" s="11" t="n"/>
      <c r="X3" s="11" t="n"/>
      <c r="Y3" s="11" t="n"/>
      <c r="Z3" s="11" t="n"/>
      <c r="AA3" s="11" t="n"/>
      <c r="AB3" s="11" t="n"/>
      <c r="AC3" s="11" t="n"/>
      <c r="AD3" s="11" t="n"/>
    </row>
    <row r="4" ht="26.25" customHeight="1" s="180">
      <c r="A4" s="95" t="inlineStr">
        <is>
          <t>部门/岗位名称</t>
        </is>
      </c>
      <c r="B4" s="181" t="n"/>
      <c r="C4" s="182" t="n"/>
      <c r="D4" s="96" t="inlineStr">
        <is>
          <t>部门经理</t>
        </is>
      </c>
      <c r="E4" s="96" t="inlineStr">
        <is>
          <t>人员数量</t>
        </is>
      </c>
      <c r="F4" s="96" t="inlineStr">
        <is>
          <t>考核周期</t>
        </is>
      </c>
      <c r="G4" s="182" t="n"/>
      <c r="H4" s="96" t="inlineStr">
        <is>
          <t>总均分</t>
        </is>
      </c>
      <c r="I4" s="182" t="n"/>
      <c r="J4" s="96" t="inlineStr">
        <is>
          <t>目标值</t>
        </is>
      </c>
      <c r="K4" s="182" t="n"/>
      <c r="L4" s="96" t="inlineStr">
        <is>
          <t>达标率</t>
        </is>
      </c>
      <c r="M4" s="182" t="n"/>
      <c r="N4" s="96" t="inlineStr">
        <is>
          <t>差距值</t>
        </is>
      </c>
      <c r="O4" s="182" t="n"/>
      <c r="P4" s="138" t="n"/>
      <c r="Q4" s="138" t="n"/>
      <c r="R4" s="11" t="n"/>
      <c r="S4" s="78" t="n"/>
      <c r="T4" s="78" t="n"/>
      <c r="U4" s="78" t="n"/>
      <c r="V4" s="78" t="n"/>
      <c r="W4" s="11" t="n"/>
      <c r="X4" s="11" t="n"/>
      <c r="Y4" s="11" t="n"/>
      <c r="Z4" s="11" t="n"/>
      <c r="AA4" s="11" t="n"/>
      <c r="AB4" s="11" t="n"/>
      <c r="AC4" s="11" t="n"/>
      <c r="AD4" s="11" t="n"/>
    </row>
    <row r="5" ht="31.5" customHeight="1" s="180">
      <c r="A5" s="97" t="inlineStr">
        <is>
          <t>售后服务部</t>
        </is>
      </c>
      <c r="B5" s="183" t="n"/>
      <c r="C5" s="184" t="n"/>
      <c r="D5" s="100" t="inlineStr">
        <is>
          <t>美人鱼</t>
        </is>
      </c>
      <c r="E5" s="101">
        <f>COUNTA(G7:P7)</f>
        <v/>
      </c>
      <c r="F5" s="102" t="n">
        <v>42430</v>
      </c>
      <c r="G5" s="184" t="n"/>
      <c r="H5" s="185">
        <f>Q21</f>
        <v/>
      </c>
      <c r="I5" s="184" t="n"/>
      <c r="J5" s="186">
        <f>F21</f>
        <v/>
      </c>
      <c r="K5" s="184" t="n"/>
      <c r="L5" s="140">
        <f>H5/J5</f>
        <v/>
      </c>
      <c r="M5" s="184" t="n"/>
      <c r="N5" s="186">
        <f>H5-J5</f>
        <v/>
      </c>
      <c r="O5" s="184" t="n"/>
      <c r="P5" s="141" t="n"/>
      <c r="Q5" s="141" t="n"/>
      <c r="R5" s="11" t="n"/>
      <c r="S5" s="78" t="n"/>
      <c r="T5" s="78" t="n"/>
      <c r="U5" s="78" t="n"/>
      <c r="V5" s="78" t="n"/>
      <c r="W5" s="11" t="n"/>
      <c r="X5" s="11" t="n"/>
      <c r="Y5" s="11" t="n"/>
      <c r="Z5" s="11" t="n"/>
      <c r="AA5" s="11" t="n"/>
      <c r="AB5" s="11" t="n"/>
      <c r="AC5" s="11" t="n"/>
      <c r="AD5" s="11" t="n"/>
    </row>
    <row r="6" ht="27.75" customHeight="1" s="180">
      <c r="A6" s="104" t="inlineStr">
        <is>
          <t>指标类别</t>
        </is>
      </c>
      <c r="B6" s="105" t="inlineStr">
        <is>
          <t>权重值</t>
        </is>
      </c>
      <c r="C6" s="106" t="inlineStr">
        <is>
          <t>指标序号</t>
        </is>
      </c>
      <c r="D6" s="106" t="inlineStr">
        <is>
          <t>指标明细</t>
        </is>
      </c>
      <c r="E6" s="106" t="inlineStr">
        <is>
          <t>权重分值</t>
        </is>
      </c>
      <c r="F6" s="106" t="inlineStr">
        <is>
          <t>目标值</t>
        </is>
      </c>
      <c r="G6" s="107" t="inlineStr">
        <is>
          <t>美人鱼1</t>
        </is>
      </c>
      <c r="H6" s="107" t="inlineStr">
        <is>
          <t>美人鱼2</t>
        </is>
      </c>
      <c r="I6" s="107" t="inlineStr">
        <is>
          <t>美人鱼3</t>
        </is>
      </c>
      <c r="J6" s="107" t="inlineStr">
        <is>
          <t>美人鱼4</t>
        </is>
      </c>
      <c r="K6" s="107" t="inlineStr">
        <is>
          <t>美人鱼5</t>
        </is>
      </c>
      <c r="L6" s="107" t="inlineStr">
        <is>
          <t>美人鱼6</t>
        </is>
      </c>
      <c r="M6" s="107" t="inlineStr">
        <is>
          <t>美人鱼7</t>
        </is>
      </c>
      <c r="N6" s="107" t="inlineStr">
        <is>
          <t>美人鱼8</t>
        </is>
      </c>
      <c r="O6" s="107" t="inlineStr">
        <is>
          <t>美人鱼9</t>
        </is>
      </c>
      <c r="P6" s="142" t="inlineStr">
        <is>
          <t>美人鱼10</t>
        </is>
      </c>
      <c r="Q6" s="143" t="inlineStr">
        <is>
          <t>均值</t>
        </is>
      </c>
      <c r="R6" s="144" t="inlineStr">
        <is>
          <t>与目标值差距（超出）</t>
        </is>
      </c>
      <c r="S6" s="144" t="inlineStr">
        <is>
          <t>超出目标比例</t>
        </is>
      </c>
      <c r="T6" s="145" t="inlineStr">
        <is>
          <t>达标率</t>
        </is>
      </c>
      <c r="U6" s="146" t="inlineStr">
        <is>
          <t>达标率排名</t>
        </is>
      </c>
      <c r="V6" s="147" t="inlineStr">
        <is>
          <t>目前标杆值/目标值是统一按照权重值的90%计算的，在本表格中已设置好。不过，也可以直接输入适合企业自身的标杆值。</t>
        </is>
      </c>
      <c r="Y6" s="11" t="n"/>
      <c r="Z6" s="11" t="n"/>
      <c r="AA6" s="11" t="n"/>
      <c r="AB6" s="11" t="n"/>
      <c r="AC6" s="11" t="n"/>
      <c r="AD6" s="11" t="n"/>
    </row>
    <row r="7" ht="27" customHeight="1" s="180">
      <c r="A7" s="108" t="inlineStr">
        <is>
          <t>售后服务工作实施</t>
        </is>
      </c>
      <c r="B7" s="121">
        <f>SUM(E7:E12)</f>
        <v/>
      </c>
      <c r="C7" s="110" t="inlineStr">
        <is>
          <t>指标1</t>
        </is>
      </c>
      <c r="D7" s="111" t="inlineStr">
        <is>
          <t>订单处理及时性及准确性</t>
        </is>
      </c>
      <c r="E7" s="112" t="n">
        <v>0.05</v>
      </c>
      <c r="F7" s="187">
        <f>E7*100*0.9</f>
        <v/>
      </c>
      <c r="G7" s="188" t="n">
        <v>5</v>
      </c>
      <c r="H7" s="188" t="n">
        <v>5</v>
      </c>
      <c r="I7" s="188" t="n">
        <v>2</v>
      </c>
      <c r="J7" s="188" t="n">
        <v>4</v>
      </c>
      <c r="K7" s="188" t="n">
        <v>3</v>
      </c>
      <c r="L7" s="188" t="n">
        <v>5</v>
      </c>
      <c r="M7" s="188" t="n">
        <v>5</v>
      </c>
      <c r="N7" s="188" t="n">
        <v>2</v>
      </c>
      <c r="O7" s="188" t="n">
        <v>3</v>
      </c>
      <c r="P7" s="188" t="n">
        <v>4</v>
      </c>
      <c r="Q7" s="189">
        <f>AVERAGE(G7:P7)</f>
        <v/>
      </c>
      <c r="R7" s="190">
        <f>Q7-F7</f>
        <v/>
      </c>
      <c r="S7" s="150">
        <f>(Q7-F7)/F7</f>
        <v/>
      </c>
      <c r="T7" s="150">
        <f>Q7/F7</f>
        <v/>
      </c>
      <c r="U7" s="191">
        <f>RANK(T7,$T$7:$T$20)</f>
        <v/>
      </c>
      <c r="V7" s="192" t="n"/>
      <c r="Y7" s="11" t="n"/>
      <c r="Z7" s="11" t="n"/>
      <c r="AA7" s="11" t="n"/>
      <c r="AB7" s="11" t="n"/>
      <c r="AC7" s="11" t="n"/>
      <c r="AD7" s="11" t="n"/>
    </row>
    <row r="8" ht="27" customHeight="1" s="180">
      <c r="A8" s="108" t="inlineStr">
        <is>
          <t>售后服务工作实施</t>
        </is>
      </c>
      <c r="B8" s="193" t="n"/>
      <c r="C8" s="110" t="inlineStr">
        <is>
          <t>指标2</t>
        </is>
      </c>
      <c r="D8" s="111" t="inlineStr">
        <is>
          <t xml:space="preserve">客户回访数量及频率 </t>
        </is>
      </c>
      <c r="E8" s="116" t="n">
        <v>0.1</v>
      </c>
      <c r="F8" s="187">
        <f>E8*100*0.9</f>
        <v/>
      </c>
      <c r="G8" s="194" t="n">
        <v>10</v>
      </c>
      <c r="H8" s="194" t="n">
        <v>9</v>
      </c>
      <c r="I8" s="194" t="n">
        <v>9</v>
      </c>
      <c r="J8" s="194" t="n">
        <v>9.6</v>
      </c>
      <c r="K8" s="194" t="n">
        <v>9.5</v>
      </c>
      <c r="L8" s="194" t="n">
        <v>9.5</v>
      </c>
      <c r="M8" s="194" t="n">
        <v>9.6</v>
      </c>
      <c r="N8" s="194" t="n">
        <v>9.5</v>
      </c>
      <c r="O8" s="194" t="n">
        <v>9.5</v>
      </c>
      <c r="P8" s="194" t="n">
        <v>9.6</v>
      </c>
      <c r="Q8" s="189">
        <f>AVERAGE(G8:P8)</f>
        <v/>
      </c>
      <c r="R8" s="190">
        <f>Q8-F8</f>
        <v/>
      </c>
      <c r="S8" s="150">
        <f>(Q8-F8)/F8</f>
        <v/>
      </c>
      <c r="T8" s="150">
        <f>Q8/F8</f>
        <v/>
      </c>
      <c r="U8" s="191">
        <f>RANK(T8,$T$7:$T$20)</f>
        <v/>
      </c>
      <c r="V8" s="152" t="n"/>
      <c r="W8" s="153" t="n"/>
      <c r="X8" s="11" t="n"/>
      <c r="Y8" s="11" t="n"/>
      <c r="Z8" s="11" t="n"/>
      <c r="AA8" s="11" t="n"/>
      <c r="AB8" s="11" t="n"/>
      <c r="AC8" s="11" t="n"/>
      <c r="AD8" s="11" t="n"/>
    </row>
    <row r="9" ht="39.75" customHeight="1" s="180">
      <c r="A9" s="108" t="inlineStr">
        <is>
          <t>售后服务工作实施</t>
        </is>
      </c>
      <c r="B9" s="193" t="n"/>
      <c r="C9" s="110" t="inlineStr">
        <is>
          <t>指标3</t>
        </is>
      </c>
      <c r="D9" s="111" t="inlineStr">
        <is>
          <t>客户咨询、投诉处理及时性及有效性（投诉满意率）</t>
        </is>
      </c>
      <c r="E9" s="116" t="n">
        <v>0.05</v>
      </c>
      <c r="F9" s="187">
        <f>E9*100*0.9</f>
        <v/>
      </c>
      <c r="G9" s="194" t="n">
        <v>4</v>
      </c>
      <c r="H9" s="194" t="n">
        <v>3</v>
      </c>
      <c r="I9" s="194" t="n">
        <v>4</v>
      </c>
      <c r="J9" s="194" t="n">
        <v>4</v>
      </c>
      <c r="K9" s="194" t="n">
        <v>3</v>
      </c>
      <c r="L9" s="194" t="n">
        <v>4</v>
      </c>
      <c r="M9" s="194" t="n">
        <v>4</v>
      </c>
      <c r="N9" s="194" t="n">
        <v>4</v>
      </c>
      <c r="O9" s="194" t="n">
        <v>4</v>
      </c>
      <c r="P9" s="194" t="n">
        <v>4</v>
      </c>
      <c r="Q9" s="189">
        <f>AVERAGE(G9:P9)</f>
        <v/>
      </c>
      <c r="R9" s="190">
        <f>Q9-F9</f>
        <v/>
      </c>
      <c r="S9" s="150">
        <f>(Q9-F9)/F9</f>
        <v/>
      </c>
      <c r="T9" s="150">
        <f>Q9/F9</f>
        <v/>
      </c>
      <c r="U9" s="191">
        <f>RANK(T9,$T$7:$T$20)</f>
        <v/>
      </c>
      <c r="V9" s="154" t="inlineStr">
        <is>
          <t>注：若需增添指标项目及相应的数据，请在此基础数据表格中间位置（即7-20行之间）插入式添加行数并录入数据，以确保表格中设置的自动计计算公式查询范围有效，建议在13行之上的位置添加，以免影响评分等级标准单元格；若增添员工名单及数据，也请在G列与P列之间插入列并添加数据，建议在P列与O列之间添加，以免影响其它单元格。另：删除单元格时，请注意别影响其它数据单元格。</t>
        </is>
      </c>
      <c r="Z9" s="11" t="n"/>
      <c r="AA9" s="11" t="n"/>
      <c r="AB9" s="11" t="n"/>
      <c r="AC9" s="11" t="n"/>
      <c r="AD9" s="11" t="n"/>
    </row>
    <row r="10" ht="27" customHeight="1" s="180">
      <c r="A10" s="108" t="inlineStr">
        <is>
          <t>售后服务工作实施</t>
        </is>
      </c>
      <c r="B10" s="193" t="n"/>
      <c r="C10" s="110" t="inlineStr">
        <is>
          <t>指标4</t>
        </is>
      </c>
      <c r="D10" s="111" t="inlineStr">
        <is>
          <t>售后维修服务跟踪及反馈</t>
        </is>
      </c>
      <c r="E10" s="116" t="n">
        <v>0.05</v>
      </c>
      <c r="F10" s="187">
        <f>E10*100*0.9</f>
        <v/>
      </c>
      <c r="G10" s="194" t="n">
        <v>4</v>
      </c>
      <c r="H10" s="194" t="n">
        <v>4</v>
      </c>
      <c r="I10" s="194" t="n">
        <v>3</v>
      </c>
      <c r="J10" s="194" t="n">
        <v>4</v>
      </c>
      <c r="K10" s="194" t="n">
        <v>4</v>
      </c>
      <c r="L10" s="194" t="n">
        <v>4.5</v>
      </c>
      <c r="M10" s="194" t="n">
        <v>4</v>
      </c>
      <c r="N10" s="194" t="n">
        <v>3</v>
      </c>
      <c r="O10" s="194" t="n">
        <v>4</v>
      </c>
      <c r="P10" s="194" t="n">
        <v>4.5</v>
      </c>
      <c r="Q10" s="189">
        <f>AVERAGE(G10:P10)</f>
        <v/>
      </c>
      <c r="R10" s="190">
        <f>Q10-F10</f>
        <v/>
      </c>
      <c r="S10" s="150">
        <f>(Q10-F10)/F10</f>
        <v/>
      </c>
      <c r="T10" s="150">
        <f>Q10/F10</f>
        <v/>
      </c>
      <c r="U10" s="191">
        <f>RANK(T10,$T$7:$T$20)</f>
        <v/>
      </c>
      <c r="V10" s="192" t="n"/>
      <c r="Z10" s="11" t="n"/>
      <c r="AA10" s="11" t="n"/>
      <c r="AB10" s="11" t="n"/>
      <c r="AC10" s="11" t="n"/>
      <c r="AD10" s="11" t="n"/>
    </row>
    <row r="11" ht="27" customHeight="1" s="180">
      <c r="A11" s="108" t="inlineStr">
        <is>
          <t>售后服务工作实施</t>
        </is>
      </c>
      <c r="B11" s="193" t="n"/>
      <c r="C11" s="110" t="inlineStr">
        <is>
          <t>指标5</t>
        </is>
      </c>
      <c r="D11" s="111" t="inlineStr">
        <is>
          <t>服务态度</t>
        </is>
      </c>
      <c r="E11" s="112" t="n">
        <v>0.05</v>
      </c>
      <c r="F11" s="187">
        <f>E11*100*0.9</f>
        <v/>
      </c>
      <c r="G11" s="188" t="n">
        <v>5</v>
      </c>
      <c r="H11" s="188" t="n">
        <v>3</v>
      </c>
      <c r="I11" s="188" t="n">
        <v>2</v>
      </c>
      <c r="J11" s="188" t="n">
        <v>5</v>
      </c>
      <c r="K11" s="188" t="n">
        <v>4</v>
      </c>
      <c r="L11" s="188" t="n">
        <v>5</v>
      </c>
      <c r="M11" s="188" t="n">
        <v>4</v>
      </c>
      <c r="N11" s="188" t="n">
        <v>3</v>
      </c>
      <c r="O11" s="188" t="n">
        <v>5</v>
      </c>
      <c r="P11" s="188" t="n">
        <v>4</v>
      </c>
      <c r="Q11" s="189">
        <f>AVERAGE(G11:P11)</f>
        <v/>
      </c>
      <c r="R11" s="190">
        <f>Q11-F11</f>
        <v/>
      </c>
      <c r="S11" s="150">
        <f>(Q11-F11)/F11</f>
        <v/>
      </c>
      <c r="T11" s="150">
        <f>Q11/F11</f>
        <v/>
      </c>
      <c r="U11" s="191">
        <f>RANK(T11,$T$7:$T$20)</f>
        <v/>
      </c>
      <c r="V11" s="192" t="n"/>
      <c r="Z11" s="11" t="n"/>
      <c r="AA11" s="11" t="n"/>
      <c r="AB11" s="11" t="n"/>
      <c r="AC11" s="11" t="n"/>
      <c r="AD11" s="11" t="n"/>
    </row>
    <row r="12" ht="27" customHeight="1" s="180">
      <c r="A12" s="108" t="inlineStr">
        <is>
          <t>售后服务工作实施</t>
        </is>
      </c>
      <c r="B12" s="195" t="n"/>
      <c r="C12" s="110" t="inlineStr">
        <is>
          <t>指标6</t>
        </is>
      </c>
      <c r="D12" s="111" t="inlineStr">
        <is>
          <t>工作总结与汇报</t>
        </is>
      </c>
      <c r="E12" s="112" t="n">
        <v>0.05</v>
      </c>
      <c r="F12" s="187">
        <f>E12*100*0.9</f>
        <v/>
      </c>
      <c r="G12" s="188" t="n">
        <v>5</v>
      </c>
      <c r="H12" s="188" t="n">
        <v>5</v>
      </c>
      <c r="I12" s="188" t="n">
        <v>4.5</v>
      </c>
      <c r="J12" s="188" t="n">
        <v>5</v>
      </c>
      <c r="K12" s="188" t="n">
        <v>4.5</v>
      </c>
      <c r="L12" s="188" t="n">
        <v>5</v>
      </c>
      <c r="M12" s="188" t="n">
        <v>5</v>
      </c>
      <c r="N12" s="188" t="n">
        <v>4.5</v>
      </c>
      <c r="O12" s="188" t="n">
        <v>5</v>
      </c>
      <c r="P12" s="188" t="n">
        <v>4.5</v>
      </c>
      <c r="Q12" s="189">
        <f>AVERAGE(G12:P12)</f>
        <v/>
      </c>
      <c r="R12" s="190">
        <f>Q12-F12</f>
        <v/>
      </c>
      <c r="S12" s="150">
        <f>(Q12-F12)/F12</f>
        <v/>
      </c>
      <c r="T12" s="150">
        <f>Q12/F12</f>
        <v/>
      </c>
      <c r="U12" s="191">
        <f>RANK(T12,$T$7:$T$20)</f>
        <v/>
      </c>
      <c r="V12" s="192" t="n"/>
      <c r="Z12" s="11" t="n"/>
      <c r="AA12" s="11" t="n"/>
      <c r="AB12" s="11" t="n"/>
      <c r="AC12" s="11" t="n"/>
      <c r="AD12" s="11" t="n"/>
    </row>
    <row r="13" ht="27" customHeight="1" s="180">
      <c r="A13" s="108" t="inlineStr">
        <is>
          <t>售后服务目标实现</t>
        </is>
      </c>
      <c r="B13" s="121">
        <f>SUM(E13:E16)</f>
        <v/>
      </c>
      <c r="C13" s="110" t="inlineStr">
        <is>
          <t>指标7</t>
        </is>
      </c>
      <c r="D13" s="111" t="inlineStr">
        <is>
          <t>客户二次开发销售额目标达成率</t>
        </is>
      </c>
      <c r="E13" s="112" t="n">
        <v>0.1</v>
      </c>
      <c r="F13" s="187">
        <f>E13*100*0.9</f>
        <v/>
      </c>
      <c r="G13" s="188" t="n">
        <v>8</v>
      </c>
      <c r="H13" s="188" t="n">
        <v>6</v>
      </c>
      <c r="I13" s="188" t="n">
        <v>7</v>
      </c>
      <c r="J13" s="188" t="n">
        <v>8</v>
      </c>
      <c r="K13" s="188" t="n">
        <v>8</v>
      </c>
      <c r="L13" s="188" t="n">
        <v>9</v>
      </c>
      <c r="M13" s="188" t="n">
        <v>7</v>
      </c>
      <c r="N13" s="188" t="n">
        <v>4</v>
      </c>
      <c r="O13" s="188" t="n">
        <v>6</v>
      </c>
      <c r="P13" s="188" t="n">
        <v>8</v>
      </c>
      <c r="Q13" s="189">
        <f>AVERAGE(G13:P13)</f>
        <v/>
      </c>
      <c r="R13" s="190">
        <f>Q13-F13</f>
        <v/>
      </c>
      <c r="S13" s="150">
        <f>(Q13-F13)/F13</f>
        <v/>
      </c>
      <c r="T13" s="150">
        <f>Q13/F13</f>
        <v/>
      </c>
      <c r="U13" s="191">
        <f>RANK(T13,$T$7:$T$20)</f>
        <v/>
      </c>
      <c r="V13" s="11" t="n"/>
      <c r="W13" s="11" t="n"/>
      <c r="X13" s="11" t="n"/>
      <c r="Y13" s="11" t="n"/>
      <c r="Z13" s="11" t="n"/>
      <c r="AA13" s="11" t="n"/>
      <c r="AB13" s="11" t="n"/>
      <c r="AC13" s="11" t="n"/>
      <c r="AD13" s="11" t="n"/>
    </row>
    <row r="14" ht="27" customHeight="1" s="180">
      <c r="A14" s="108" t="inlineStr">
        <is>
          <t>售后服务目标实现</t>
        </is>
      </c>
      <c r="B14" s="193" t="n"/>
      <c r="C14" s="110" t="inlineStr">
        <is>
          <t>指标8</t>
        </is>
      </c>
      <c r="D14" s="111" t="inlineStr">
        <is>
          <t>客户二次开发成功率</t>
        </is>
      </c>
      <c r="E14" s="112" t="n">
        <v>0.05</v>
      </c>
      <c r="F14" s="187">
        <f>E14*100*0.9</f>
        <v/>
      </c>
      <c r="G14" s="188" t="n">
        <v>5</v>
      </c>
      <c r="H14" s="188" t="n">
        <v>5</v>
      </c>
      <c r="I14" s="188" t="n">
        <v>5</v>
      </c>
      <c r="J14" s="188" t="n">
        <v>5</v>
      </c>
      <c r="K14" s="188" t="n">
        <v>5</v>
      </c>
      <c r="L14" s="188" t="n">
        <v>5</v>
      </c>
      <c r="M14" s="188" t="n">
        <v>4</v>
      </c>
      <c r="N14" s="188" t="n">
        <v>5</v>
      </c>
      <c r="O14" s="188" t="n">
        <v>5</v>
      </c>
      <c r="P14" s="188" t="n">
        <v>5</v>
      </c>
      <c r="Q14" s="189">
        <f>AVERAGE(G14:P14)</f>
        <v/>
      </c>
      <c r="R14" s="190">
        <f>Q14-F14</f>
        <v/>
      </c>
      <c r="S14" s="150">
        <f>(Q14-F14)/F14</f>
        <v/>
      </c>
      <c r="T14" s="150">
        <f>Q14/F14</f>
        <v/>
      </c>
      <c r="U14" s="191">
        <f>RANK(T14,$T$7:$T$20)</f>
        <v/>
      </c>
      <c r="V14" s="157" t="inlineStr">
        <is>
          <t>最终评分等级标准设置                           （可随意设置数值标准，只需要在黄色区域进行设置即可）</t>
        </is>
      </c>
      <c r="Z14" s="11" t="n"/>
      <c r="AA14" s="11" t="n"/>
      <c r="AB14" s="11" t="n"/>
      <c r="AC14" s="11" t="n"/>
      <c r="AD14" s="11" t="n"/>
    </row>
    <row r="15" ht="27" customHeight="1" s="180">
      <c r="A15" s="108" t="inlineStr">
        <is>
          <t>售后服务目标实现</t>
        </is>
      </c>
      <c r="B15" s="193" t="n"/>
      <c r="C15" s="110" t="inlineStr">
        <is>
          <t>指标9</t>
        </is>
      </c>
      <c r="D15" s="111" t="inlineStr">
        <is>
          <t>重点客户流失量的控制</t>
        </is>
      </c>
      <c r="E15" s="112" t="n">
        <v>0.1</v>
      </c>
      <c r="F15" s="187">
        <f>E15*100*0.9</f>
        <v/>
      </c>
      <c r="G15" s="188" t="n">
        <v>9.6</v>
      </c>
      <c r="H15" s="188" t="n">
        <v>9</v>
      </c>
      <c r="I15" s="188" t="n">
        <v>7</v>
      </c>
      <c r="J15" s="188" t="n">
        <v>9</v>
      </c>
      <c r="K15" s="188" t="n">
        <v>9</v>
      </c>
      <c r="L15" s="188" t="n">
        <v>10</v>
      </c>
      <c r="M15" s="188" t="n">
        <v>9</v>
      </c>
      <c r="N15" s="188" t="n">
        <v>9</v>
      </c>
      <c r="O15" s="188" t="n">
        <v>9</v>
      </c>
      <c r="P15" s="188" t="n">
        <v>9.5</v>
      </c>
      <c r="Q15" s="189">
        <f>AVERAGE(G15:P15)</f>
        <v/>
      </c>
      <c r="R15" s="190">
        <f>Q15-F15</f>
        <v/>
      </c>
      <c r="S15" s="150">
        <f>(Q15-F15)/F15</f>
        <v/>
      </c>
      <c r="T15" s="150">
        <f>Q15/F15</f>
        <v/>
      </c>
      <c r="U15" s="191">
        <f>RANK(T15,$T$7:$T$20)</f>
        <v/>
      </c>
      <c r="V15" s="192" t="n"/>
      <c r="Z15" s="11" t="n"/>
      <c r="AA15" s="11" t="n"/>
      <c r="AB15" s="11" t="n"/>
      <c r="AC15" s="11" t="n"/>
      <c r="AD15" s="11" t="n"/>
    </row>
    <row r="16" ht="27" customHeight="1" s="180">
      <c r="A16" s="108" t="inlineStr">
        <is>
          <t>售后服务目标实现</t>
        </is>
      </c>
      <c r="B16" s="195" t="n"/>
      <c r="C16" s="110" t="inlineStr">
        <is>
          <t>指标10</t>
        </is>
      </c>
      <c r="D16" s="111" t="inlineStr">
        <is>
          <t>客户服务满意度</t>
        </is>
      </c>
      <c r="E16" s="112" t="n">
        <v>0.15</v>
      </c>
      <c r="F16" s="187">
        <f>E16*100*0.9</f>
        <v/>
      </c>
      <c r="G16" s="188" t="n">
        <v>13</v>
      </c>
      <c r="H16" s="188" t="n">
        <v>12</v>
      </c>
      <c r="I16" s="188" t="n">
        <v>6</v>
      </c>
      <c r="J16" s="188" t="n">
        <v>12</v>
      </c>
      <c r="K16" s="188" t="n">
        <v>10</v>
      </c>
      <c r="L16" s="188" t="n">
        <v>15</v>
      </c>
      <c r="M16" s="188" t="n">
        <v>12</v>
      </c>
      <c r="N16" s="188" t="n">
        <v>7</v>
      </c>
      <c r="O16" s="188" t="n">
        <v>9</v>
      </c>
      <c r="P16" s="188" t="n">
        <v>12</v>
      </c>
      <c r="Q16" s="189">
        <f>AVERAGE(G16:P16)</f>
        <v/>
      </c>
      <c r="R16" s="190">
        <f>Q16-F16</f>
        <v/>
      </c>
      <c r="S16" s="150">
        <f>(Q16-F16)/F16</f>
        <v/>
      </c>
      <c r="T16" s="150">
        <f>Q16/F16</f>
        <v/>
      </c>
      <c r="U16" s="191">
        <f>RANK(T16,$T$7:$T$20)</f>
        <v/>
      </c>
      <c r="V16" s="159" t="inlineStr">
        <is>
          <t>区间数值（自动显示）</t>
        </is>
      </c>
      <c r="X16" s="161" t="inlineStr">
        <is>
          <t>标准值</t>
        </is>
      </c>
      <c r="Y16" s="171" t="inlineStr">
        <is>
          <t>等级</t>
        </is>
      </c>
      <c r="Z16" s="11" t="n"/>
      <c r="AA16" s="11" t="n"/>
      <c r="AB16" s="11" t="n"/>
      <c r="AC16" s="11" t="n"/>
      <c r="AD16" s="11" t="n"/>
    </row>
    <row r="17" ht="27" customHeight="1" s="180">
      <c r="A17" s="108" t="inlineStr">
        <is>
          <t>日常工作管理</t>
        </is>
      </c>
      <c r="B17" s="121">
        <f>SUM(E17:E18)</f>
        <v/>
      </c>
      <c r="C17" s="110" t="inlineStr">
        <is>
          <t>指标11</t>
        </is>
      </c>
      <c r="D17" s="111" t="inlineStr">
        <is>
          <t>销售数据信息管理</t>
        </is>
      </c>
      <c r="E17" s="112" t="n">
        <v>0.05</v>
      </c>
      <c r="F17" s="187">
        <f>E17*100*0.9</f>
        <v/>
      </c>
      <c r="G17" s="188" t="n">
        <v>5</v>
      </c>
      <c r="H17" s="188" t="n">
        <v>4</v>
      </c>
      <c r="I17" s="188" t="n">
        <v>5</v>
      </c>
      <c r="J17" s="188" t="n">
        <v>5</v>
      </c>
      <c r="K17" s="188" t="n">
        <v>4</v>
      </c>
      <c r="L17" s="188" t="n">
        <v>5</v>
      </c>
      <c r="M17" s="188" t="n">
        <v>5</v>
      </c>
      <c r="N17" s="188" t="n">
        <v>5</v>
      </c>
      <c r="O17" s="188" t="n">
        <v>5</v>
      </c>
      <c r="P17" s="188" t="n">
        <v>4</v>
      </c>
      <c r="Q17" s="189">
        <f>AVERAGE(G17:P17)</f>
        <v/>
      </c>
      <c r="R17" s="190">
        <f>Q17-F17</f>
        <v/>
      </c>
      <c r="S17" s="150">
        <f>(Q17-F17)/F17</f>
        <v/>
      </c>
      <c r="T17" s="150">
        <f>Q17/F17</f>
        <v/>
      </c>
      <c r="U17" s="191">
        <f>RANK(T17,$T$7:$T$20)</f>
        <v/>
      </c>
      <c r="V17" s="162" t="n">
        <v>0</v>
      </c>
      <c r="W17" s="162">
        <f>X18-0.01</f>
        <v/>
      </c>
      <c r="X17" s="163" t="n">
        <v>0</v>
      </c>
      <c r="Y17" s="162" t="inlineStr">
        <is>
          <t>E</t>
        </is>
      </c>
      <c r="Z17" s="11" t="n"/>
      <c r="AA17" s="11" t="n"/>
      <c r="AB17" s="11" t="n"/>
      <c r="AC17" s="11" t="n"/>
      <c r="AD17" s="11" t="n"/>
    </row>
    <row r="18" ht="27" customHeight="1" s="180">
      <c r="A18" s="108" t="inlineStr">
        <is>
          <t>日常工作管理</t>
        </is>
      </c>
      <c r="B18" s="195" t="n"/>
      <c r="C18" s="110" t="inlineStr">
        <is>
          <t>指标12</t>
        </is>
      </c>
      <c r="D18" s="111" t="inlineStr">
        <is>
          <t>其它日常工作</t>
        </is>
      </c>
      <c r="E18" s="112" t="n">
        <v>0.05</v>
      </c>
      <c r="F18" s="187">
        <f>E18*100*0.9</f>
        <v/>
      </c>
      <c r="G18" s="188" t="n">
        <v>5</v>
      </c>
      <c r="H18" s="188" t="n">
        <v>3</v>
      </c>
      <c r="I18" s="188" t="n">
        <v>4</v>
      </c>
      <c r="J18" s="188" t="n">
        <v>4</v>
      </c>
      <c r="K18" s="188" t="n">
        <v>3</v>
      </c>
      <c r="L18" s="188" t="n">
        <v>4</v>
      </c>
      <c r="M18" s="188" t="n">
        <v>5</v>
      </c>
      <c r="N18" s="188" t="n">
        <v>1</v>
      </c>
      <c r="O18" s="188" t="n">
        <v>5</v>
      </c>
      <c r="P18" s="188" t="n">
        <v>4</v>
      </c>
      <c r="Q18" s="189">
        <f>AVERAGE(G18:P18)</f>
        <v/>
      </c>
      <c r="R18" s="190">
        <f>Q18-F18</f>
        <v/>
      </c>
      <c r="S18" s="150">
        <f>(Q18-F18)/F18</f>
        <v/>
      </c>
      <c r="T18" s="150">
        <f>Q18/F18</f>
        <v/>
      </c>
      <c r="U18" s="191">
        <f>RANK(T18,$T$7:$T$20)</f>
        <v/>
      </c>
      <c r="V18" s="164">
        <f>X18</f>
        <v/>
      </c>
      <c r="W18" s="164">
        <f>X19-0.01</f>
        <v/>
      </c>
      <c r="X18" s="163" t="n">
        <v>60</v>
      </c>
      <c r="Y18" s="164" t="inlineStr">
        <is>
          <t>D</t>
        </is>
      </c>
      <c r="Z18" s="11" t="n"/>
      <c r="AA18" s="11" t="n"/>
      <c r="AB18" s="11" t="n"/>
      <c r="AC18" s="11" t="n"/>
      <c r="AD18" s="11" t="n"/>
    </row>
    <row r="19" ht="27" customHeight="1" s="180">
      <c r="A19" s="108" t="inlineStr">
        <is>
          <t>知识、技能与品质</t>
        </is>
      </c>
      <c r="B19" s="121">
        <f>SUM(E19:E20)</f>
        <v/>
      </c>
      <c r="C19" s="110" t="inlineStr">
        <is>
          <t>指标13</t>
        </is>
      </c>
      <c r="D19" s="122" t="inlineStr">
        <is>
          <t>知识与技能</t>
        </is>
      </c>
      <c r="E19" s="112" t="n">
        <v>0.1</v>
      </c>
      <c r="F19" s="187">
        <f>E19*100*0.9</f>
        <v/>
      </c>
      <c r="G19" s="188" t="n">
        <v>9</v>
      </c>
      <c r="H19" s="188" t="n">
        <v>6</v>
      </c>
      <c r="I19" s="188" t="n">
        <v>6</v>
      </c>
      <c r="J19" s="188" t="n">
        <v>8</v>
      </c>
      <c r="K19" s="188" t="n">
        <v>6</v>
      </c>
      <c r="L19" s="188" t="n">
        <v>10</v>
      </c>
      <c r="M19" s="188" t="n">
        <v>8</v>
      </c>
      <c r="N19" s="188" t="n">
        <v>4</v>
      </c>
      <c r="O19" s="188" t="n">
        <v>8</v>
      </c>
      <c r="P19" s="188" t="n">
        <v>8</v>
      </c>
      <c r="Q19" s="189">
        <f>AVERAGE(G19:P19)</f>
        <v/>
      </c>
      <c r="R19" s="190">
        <f>Q19-F19</f>
        <v/>
      </c>
      <c r="S19" s="150">
        <f>(Q19-F19)/F19</f>
        <v/>
      </c>
      <c r="T19" s="150">
        <f>Q19/F19</f>
        <v/>
      </c>
      <c r="U19" s="191">
        <f>RANK(T19,$T$7:$T$20)</f>
        <v/>
      </c>
      <c r="V19" s="162">
        <f>X19</f>
        <v/>
      </c>
      <c r="W19" s="162">
        <f>X20-0.01</f>
        <v/>
      </c>
      <c r="X19" s="163" t="n">
        <v>70</v>
      </c>
      <c r="Y19" s="162" t="inlineStr">
        <is>
          <t>C</t>
        </is>
      </c>
      <c r="Z19" s="11" t="n"/>
      <c r="AA19" s="11" t="n"/>
      <c r="AB19" s="11" t="n"/>
      <c r="AC19" s="11" t="n"/>
      <c r="AD19" s="11" t="n"/>
    </row>
    <row r="20" ht="27" customHeight="1" s="180">
      <c r="A20" s="108" t="inlineStr">
        <is>
          <t>知识、技能与品质</t>
        </is>
      </c>
      <c r="B20" s="195" t="n"/>
      <c r="C20" s="110" t="inlineStr">
        <is>
          <t>指标14</t>
        </is>
      </c>
      <c r="D20" s="123" t="inlineStr">
        <is>
          <t>愿望与态度</t>
        </is>
      </c>
      <c r="E20" s="112" t="n">
        <v>0.05</v>
      </c>
      <c r="F20" s="187">
        <f>E20*100*0.9</f>
        <v/>
      </c>
      <c r="G20" s="188" t="n">
        <v>5</v>
      </c>
      <c r="H20" s="188" t="n">
        <v>4</v>
      </c>
      <c r="I20" s="188" t="n">
        <v>5</v>
      </c>
      <c r="J20" s="188" t="n">
        <v>5</v>
      </c>
      <c r="K20" s="188" t="n">
        <v>5</v>
      </c>
      <c r="L20" s="188" t="n">
        <v>5</v>
      </c>
      <c r="M20" s="188" t="n">
        <v>5</v>
      </c>
      <c r="N20" s="188" t="n">
        <v>5</v>
      </c>
      <c r="O20" s="188" t="n">
        <v>5</v>
      </c>
      <c r="P20" s="188" t="n">
        <v>5</v>
      </c>
      <c r="Q20" s="189">
        <f>AVERAGE(G20:P20)</f>
        <v/>
      </c>
      <c r="R20" s="190">
        <f>Q20-F20</f>
        <v/>
      </c>
      <c r="S20" s="150">
        <f>(Q20-F20)/F20</f>
        <v/>
      </c>
      <c r="T20" s="150">
        <f>Q20/F20</f>
        <v/>
      </c>
      <c r="U20" s="191">
        <f>RANK(T20,$T$7:$T$20)</f>
        <v/>
      </c>
      <c r="V20" s="164">
        <f>X20</f>
        <v/>
      </c>
      <c r="W20" s="164">
        <f>X21-0.01</f>
        <v/>
      </c>
      <c r="X20" s="163" t="n">
        <v>80</v>
      </c>
      <c r="Y20" s="164" t="inlineStr">
        <is>
          <t>B</t>
        </is>
      </c>
      <c r="Z20" s="11" t="n"/>
      <c r="AA20" s="11" t="n"/>
      <c r="AB20" s="11" t="n"/>
      <c r="AC20" s="11" t="n"/>
      <c r="AD20" s="11" t="n"/>
    </row>
    <row r="21" ht="24" customHeight="1" s="180">
      <c r="A21" s="196" t="inlineStr">
        <is>
          <t>合计</t>
        </is>
      </c>
      <c r="B21" s="197" t="n"/>
      <c r="C21" s="197" t="n"/>
      <c r="D21" s="198" t="n"/>
      <c r="E21" s="127">
        <f>SUM(E7:E20)</f>
        <v/>
      </c>
      <c r="F21" s="199">
        <f>SUM(F7:F20)</f>
        <v/>
      </c>
      <c r="G21" s="200">
        <f>SUM(G7:G20)</f>
        <v/>
      </c>
      <c r="H21" s="200">
        <f>SUM(H7:H20)</f>
        <v/>
      </c>
      <c r="I21" s="200">
        <f>SUM(I7:I20)</f>
        <v/>
      </c>
      <c r="J21" s="200">
        <f>SUM(J7:J20)</f>
        <v/>
      </c>
      <c r="K21" s="200">
        <f>SUM(K7:K20)</f>
        <v/>
      </c>
      <c r="L21" s="200">
        <f>SUM(L7:L20)</f>
        <v/>
      </c>
      <c r="M21" s="200">
        <f>SUM(M7:M20)</f>
        <v/>
      </c>
      <c r="N21" s="200">
        <f>SUM(N7:N20)</f>
        <v/>
      </c>
      <c r="O21" s="200">
        <f>SUM(O7:O20)</f>
        <v/>
      </c>
      <c r="P21" s="200">
        <f>SUM(P7:P20)</f>
        <v/>
      </c>
      <c r="Q21" s="201">
        <f>SUM(Q7:Q20)</f>
        <v/>
      </c>
      <c r="R21" s="202">
        <f>Q21-F21</f>
        <v/>
      </c>
      <c r="S21" s="167">
        <f>(Q21-F21)/F21</f>
        <v/>
      </c>
      <c r="T21" s="167">
        <f>Q21/F21</f>
        <v/>
      </c>
      <c r="U21" s="168" t="n"/>
      <c r="V21" s="162">
        <f>X21</f>
        <v/>
      </c>
      <c r="W21" s="162" t="n">
        <v>100</v>
      </c>
      <c r="X21" s="163" t="n">
        <v>90</v>
      </c>
      <c r="Y21" s="162" t="inlineStr">
        <is>
          <t>A</t>
        </is>
      </c>
      <c r="Z21" s="11" t="n"/>
      <c r="AA21" s="11" t="n"/>
      <c r="AB21" s="11" t="n"/>
      <c r="AC21" s="11" t="n"/>
      <c r="AD21" s="11" t="n"/>
    </row>
    <row r="22" ht="23.25" customHeight="1" s="180">
      <c r="A22" s="130" t="n"/>
      <c r="B22" s="131" t="n"/>
      <c r="C22" s="131" t="n"/>
      <c r="D22" s="131" t="n"/>
      <c r="E22" s="131" t="n"/>
      <c r="F22" s="132" t="inlineStr">
        <is>
          <t>排名</t>
        </is>
      </c>
      <c r="G22" s="133">
        <f>RANK(G21,$G$21:$P$21)</f>
        <v/>
      </c>
      <c r="H22" s="133">
        <f>RANK(H21,$G$21:$P$21)</f>
        <v/>
      </c>
      <c r="I22" s="133">
        <f>RANK(I21,$G$21:$P$21)</f>
        <v/>
      </c>
      <c r="J22" s="133">
        <f>RANK(J21,$G$21:$P$21)</f>
        <v/>
      </c>
      <c r="K22" s="133">
        <f>RANK(K21,$G$21:$P$21)</f>
        <v/>
      </c>
      <c r="L22" s="133">
        <f>RANK(L21,$G$21:$P$21)</f>
        <v/>
      </c>
      <c r="M22" s="133">
        <f>RANK(M21,$G$21:$P$21)</f>
        <v/>
      </c>
      <c r="N22" s="133">
        <f>RANK(N21,$G$21:$P$21)</f>
        <v/>
      </c>
      <c r="O22" s="133">
        <f>RANK(O21,$G$21:$P$21)</f>
        <v/>
      </c>
      <c r="P22" s="133">
        <f>RANK(P21,$G$21:$P$21)</f>
        <v/>
      </c>
      <c r="Q22" s="169" t="n"/>
      <c r="R22" s="170" t="n"/>
      <c r="S22" s="170" t="n"/>
      <c r="T22" s="170" t="n"/>
      <c r="U22" s="170" t="n"/>
      <c r="V22" s="11" t="n"/>
      <c r="W22" s="11" t="n"/>
      <c r="X22" s="11" t="n"/>
      <c r="Y22" s="11" t="n"/>
      <c r="Z22" s="11" t="n"/>
      <c r="AA22" s="11" t="n"/>
      <c r="AB22" s="11" t="n"/>
      <c r="AC22" s="11" t="n"/>
      <c r="AD22" s="11" t="n"/>
    </row>
    <row r="23" ht="23.25" customHeight="1" s="180">
      <c r="A23" s="130" t="n"/>
      <c r="B23" s="131" t="n"/>
      <c r="C23" s="131" t="n"/>
      <c r="D23" s="131" t="n"/>
      <c r="E23" s="131" t="n"/>
      <c r="F23" s="132" t="inlineStr">
        <is>
          <t>等级</t>
        </is>
      </c>
      <c r="G23" s="133">
        <f>VLOOKUP(G21,$X$17:$Y$21,2,1)</f>
        <v/>
      </c>
      <c r="H23" s="133">
        <f>VLOOKUP(H21,$X$17:$Y$21,2,1)</f>
        <v/>
      </c>
      <c r="I23" s="133">
        <f>VLOOKUP(I21,$X$17:$Y$21,2,1)</f>
        <v/>
      </c>
      <c r="J23" s="133">
        <f>VLOOKUP(J21,$X$17:$Y$21,2,1)</f>
        <v/>
      </c>
      <c r="K23" s="133">
        <f>VLOOKUP(K21,$X$17:$Y$21,2,1)</f>
        <v/>
      </c>
      <c r="L23" s="133">
        <f>VLOOKUP(L21,$X$17:$Y$21,2,1)</f>
        <v/>
      </c>
      <c r="M23" s="133">
        <f>VLOOKUP(M21,$X$17:$Y$21,2,1)</f>
        <v/>
      </c>
      <c r="N23" s="133">
        <f>VLOOKUP(N21,$X$17:$Y$21,2,1)</f>
        <v/>
      </c>
      <c r="O23" s="133">
        <f>VLOOKUP(O21,$X$17:$Y$21,2,1)</f>
        <v/>
      </c>
      <c r="P23" s="133">
        <f>VLOOKUP(P21,$X$17:$Y$21,2,1)</f>
        <v/>
      </c>
      <c r="Q23" s="133">
        <f>VLOOKUP(Q21,$X$17:$Y$21,2,1)</f>
        <v/>
      </c>
      <c r="R23" s="170" t="n"/>
      <c r="S23" s="170" t="n"/>
      <c r="T23" s="170" t="n"/>
      <c r="U23" s="170" t="n"/>
      <c r="V23" s="24" t="n"/>
      <c r="W23" s="24" t="n"/>
      <c r="X23" s="24" t="n"/>
      <c r="Y23" s="24" t="n"/>
      <c r="Z23" s="24" t="n"/>
      <c r="AA23" s="11" t="n"/>
      <c r="AB23" s="11" t="n"/>
      <c r="AC23" s="11" t="n"/>
      <c r="AD23" s="11" t="n"/>
    </row>
    <row r="24" ht="15" customHeight="1" s="180">
      <c r="A24" s="134" t="n"/>
      <c r="B24" s="134" t="n"/>
      <c r="C24" s="134" t="n"/>
      <c r="D24" s="134" t="n"/>
      <c r="E24" s="134" t="n"/>
      <c r="F24" s="134" t="n"/>
      <c r="G24" s="11" t="n"/>
      <c r="H24" s="11" t="n"/>
      <c r="I24" s="11" t="n"/>
      <c r="J24" s="11" t="n"/>
      <c r="K24" s="11" t="n"/>
      <c r="L24" s="11" t="n"/>
      <c r="M24" s="11" t="n"/>
      <c r="N24" s="11" t="n"/>
      <c r="O24" s="11" t="n"/>
      <c r="P24" s="11" t="n"/>
      <c r="Q24" s="11" t="n"/>
      <c r="R24" s="11" t="n"/>
      <c r="S24" s="11" t="n"/>
      <c r="T24" s="11" t="n"/>
      <c r="U24" s="24" t="n"/>
      <c r="V24" s="24" t="n"/>
      <c r="W24" s="24" t="n"/>
      <c r="X24" s="24" t="n"/>
      <c r="Y24" s="24" t="n"/>
      <c r="Z24" s="24" t="n"/>
      <c r="AA24" s="11" t="n"/>
      <c r="AB24" s="11" t="n"/>
      <c r="AC24" s="11" t="n"/>
      <c r="AD24" s="11" t="n"/>
    </row>
    <row r="25">
      <c r="A25" s="11" t="n"/>
      <c r="B25" s="11" t="n"/>
      <c r="C25" s="11" t="n"/>
      <c r="D25" s="135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  <c r="N25" s="11" t="n"/>
      <c r="O25" s="11" t="n"/>
      <c r="P25" s="11" t="n"/>
      <c r="Q25" s="11" t="n"/>
      <c r="R25" s="11" t="n"/>
      <c r="S25" s="11" t="n"/>
      <c r="T25" s="11" t="n"/>
      <c r="U25" s="11" t="n"/>
      <c r="V25" s="11" t="n"/>
      <c r="W25" s="11" t="n"/>
      <c r="X25" s="11" t="n"/>
      <c r="Y25" s="11" t="n"/>
      <c r="Z25" s="11" t="n"/>
      <c r="AA25" s="11" t="n"/>
      <c r="AB25" s="11" t="n"/>
      <c r="AC25" s="11" t="n"/>
      <c r="AD25" s="11" t="n"/>
    </row>
    <row r="26" s="180">
      <c r="A26" s="11" t="n"/>
      <c r="B26" s="11" t="n"/>
      <c r="C26" s="11" t="n"/>
      <c r="D26" s="135" t="n"/>
      <c r="E26" s="11" t="n"/>
      <c r="F26" s="11" t="n"/>
      <c r="G26" s="24" t="n"/>
      <c r="H26" s="24" t="n"/>
      <c r="I26" s="138" t="inlineStr">
        <is>
          <t>版权所有：                                                                  北京未名潮管理顾问公司</t>
        </is>
      </c>
      <c r="L26" s="24" t="n"/>
      <c r="M26" s="24" t="n"/>
      <c r="N26" s="24" t="n"/>
      <c r="O26" s="24" t="n"/>
      <c r="P26" s="24" t="n"/>
      <c r="Q26" s="24" t="n"/>
      <c r="R26" s="24" t="n"/>
      <c r="S26" s="24" t="n"/>
      <c r="T26" s="24" t="n"/>
      <c r="U26" s="24" t="n"/>
      <c r="V26" s="11" t="n"/>
      <c r="W26" s="11" t="n"/>
      <c r="X26" s="11" t="n"/>
      <c r="Y26" s="11" t="n"/>
      <c r="Z26" s="11" t="n"/>
      <c r="AA26" s="11" t="n"/>
      <c r="AB26" s="11" t="n"/>
      <c r="AC26" s="11" t="n"/>
      <c r="AD26" s="11" t="n"/>
    </row>
    <row r="27">
      <c r="A27" s="11" t="n"/>
      <c r="B27" s="11" t="n"/>
      <c r="C27" s="11" t="n"/>
      <c r="D27" s="135" t="n"/>
      <c r="E27" s="11" t="n"/>
      <c r="F27" s="24" t="n"/>
      <c r="G27" s="24" t="n"/>
      <c r="H27" s="24" t="n"/>
      <c r="L27" s="24" t="n"/>
      <c r="M27" s="24" t="n"/>
      <c r="N27" s="24" t="n"/>
      <c r="O27" s="24" t="n"/>
      <c r="P27" s="24" t="n"/>
      <c r="Q27" s="24" t="n"/>
      <c r="R27" s="24" t="n"/>
      <c r="S27" s="24" t="n"/>
      <c r="T27" s="24" t="n"/>
      <c r="U27" s="24" t="n"/>
      <c r="V27" s="11" t="n"/>
      <c r="W27" s="11" t="n"/>
      <c r="X27" s="11" t="n"/>
      <c r="Y27" s="11" t="n"/>
      <c r="Z27" s="11" t="n"/>
      <c r="AA27" s="11" t="n"/>
      <c r="AB27" s="11" t="n"/>
      <c r="AC27" s="11" t="n"/>
      <c r="AD27" s="11" t="n"/>
    </row>
    <row r="28">
      <c r="A28" s="11" t="n"/>
      <c r="B28" s="11" t="n"/>
      <c r="C28" s="11" t="n"/>
      <c r="D28" s="135" t="n"/>
      <c r="E28" s="11" t="n"/>
      <c r="F28" s="24" t="n"/>
      <c r="G28" s="24" t="n"/>
      <c r="H28" s="24" t="n"/>
      <c r="L28" s="24" t="n"/>
      <c r="M28" s="24" t="n"/>
      <c r="N28" s="24" t="n"/>
      <c r="O28" s="24" t="n"/>
      <c r="P28" s="24" t="n"/>
      <c r="Q28" s="24" t="n"/>
      <c r="R28" s="24" t="n"/>
      <c r="S28" s="24" t="n"/>
      <c r="T28" s="24" t="n"/>
      <c r="U28" s="24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</row>
    <row r="29">
      <c r="A29" s="11" t="n"/>
      <c r="B29" s="11" t="n"/>
      <c r="C29" s="11" t="n"/>
      <c r="D29" s="135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  <c r="O29" s="11" t="n"/>
      <c r="P29" s="11" t="n"/>
      <c r="Q29" s="11" t="n"/>
      <c r="R29" s="11" t="n"/>
      <c r="S29" s="11" t="n"/>
      <c r="T29" s="11" t="n"/>
      <c r="U29" s="11" t="n"/>
      <c r="V29" s="11" t="n"/>
      <c r="W29" s="11" t="n"/>
      <c r="X29" s="11" t="n"/>
      <c r="Y29" s="11" t="n"/>
      <c r="Z29" s="11" t="n"/>
      <c r="AA29" s="11" t="n"/>
      <c r="AB29" s="11" t="n"/>
      <c r="AC29" s="11" t="n"/>
      <c r="AD29" s="11" t="n"/>
    </row>
    <row r="30">
      <c r="A30" s="11" t="n"/>
      <c r="B30" s="11" t="n"/>
      <c r="C30" s="11" t="n"/>
      <c r="D30" s="135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  <c r="O30" s="11" t="n"/>
      <c r="P30" s="11" t="n"/>
      <c r="Q30" s="11" t="n"/>
      <c r="R30" s="11" t="n"/>
      <c r="S30" s="11" t="n"/>
      <c r="T30" s="11" t="n"/>
      <c r="U30" s="11" t="n"/>
      <c r="V30" s="11" t="n"/>
      <c r="W30" s="11" t="n"/>
      <c r="X30" s="11" t="n"/>
      <c r="Y30" s="11" t="n"/>
      <c r="Z30" s="11" t="n"/>
      <c r="AA30" s="11" t="n"/>
      <c r="AB30" s="11" t="n"/>
      <c r="AC30" s="11" t="n"/>
      <c r="AD30" s="11" t="n"/>
    </row>
  </sheetData>
  <mergeCells count="25">
    <mergeCell ref="F4:G4"/>
    <mergeCell ref="V14:Y15"/>
    <mergeCell ref="J5:K5"/>
    <mergeCell ref="B7:B12"/>
    <mergeCell ref="B17:B18"/>
    <mergeCell ref="H4:I4"/>
    <mergeCell ref="A3:O3"/>
    <mergeCell ref="A2:O2"/>
    <mergeCell ref="A5:C5"/>
    <mergeCell ref="F5:G5"/>
    <mergeCell ref="V9:Y12"/>
    <mergeCell ref="L5:M5"/>
    <mergeCell ref="N5:O5"/>
    <mergeCell ref="A4:C4"/>
    <mergeCell ref="B19:B20"/>
    <mergeCell ref="B13:B16"/>
    <mergeCell ref="J4:K4"/>
    <mergeCell ref="L4:M4"/>
    <mergeCell ref="V6:X7"/>
    <mergeCell ref="V16:W16"/>
    <mergeCell ref="A21:D21"/>
    <mergeCell ref="A1:O1"/>
    <mergeCell ref="H5:I5"/>
    <mergeCell ref="I26:K28"/>
    <mergeCell ref="N4:O4"/>
  </mergeCells>
  <conditionalFormatting sqref="R7:R21">
    <cfRule type="cellIs" priority="1" operator="greaterThanOrEqual" dxfId="0" stopIfTrue="1">
      <formula>0</formula>
    </cfRule>
  </conditionalFormatting>
  <conditionalFormatting sqref="U7:U20">
    <cfRule type="cellIs" priority="2" operator="lessThanOrEqual" dxfId="1" stopIfTrue="1">
      <formula>3</formula>
    </cfRule>
  </conditionalFormatting>
  <pageMargins left="0.708333333333333" right="0.708333333333333" top="0.747916666666667" bottom="0.747916666666667" header="0.314583333333333" footer="0.314583333333333"/>
  <pageSetup orientation="landscape" paperSize="9" horizontalDpi="180" verticalDpi="180"/>
  <headerFooter>
    <oddHeader/>
    <oddFooter>&amp;L版权所有：北京未名潮管理顾问有限公司何建湘</oddFooter>
    <evenHeader/>
    <evenFooter/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2"/>
  <sheetViews>
    <sheetView workbookViewId="0">
      <selection activeCell="A1" sqref="A1:H1"/>
    </sheetView>
  </sheetViews>
  <sheetFormatPr baseColWidth="8" defaultColWidth="9" defaultRowHeight="13.5"/>
  <cols>
    <col width="15.875" customWidth="1" style="180" min="1" max="1"/>
    <col width="20.125" customWidth="1" style="180" min="2" max="2"/>
    <col width="11.5" customWidth="1" style="180" min="3" max="3"/>
    <col width="12" customWidth="1" style="180" min="4" max="4"/>
    <col width="17.375" customWidth="1" style="180" min="5" max="5"/>
    <col width="19.625" customWidth="1" style="180" min="6" max="6"/>
    <col width="13.375" customWidth="1" style="180" min="7" max="7"/>
    <col width="13" customWidth="1" style="180" min="8" max="8"/>
    <col width="10.5" customWidth="1" style="180" min="9" max="9"/>
    <col width="8.25" customWidth="1" style="180" min="10" max="10"/>
    <col width="5.25" customWidth="1" style="180" min="11" max="11"/>
  </cols>
  <sheetData>
    <row r="1" ht="57.75" customHeight="1" s="180">
      <c r="A1" s="26" t="n"/>
      <c r="I1" s="76" t="n"/>
      <c r="J1" s="76" t="n"/>
      <c r="K1" s="76" t="n"/>
      <c r="L1" s="77" t="n"/>
      <c r="M1" s="77" t="n"/>
      <c r="N1" s="11" t="n"/>
      <c r="O1" s="11" t="n"/>
      <c r="P1" s="11" t="n"/>
    </row>
    <row r="2" ht="33.75" customHeight="1" s="180">
      <c r="A2" s="2" t="inlineStr">
        <is>
          <t>部门或岗位绩效指标（KPI）达标分析</t>
        </is>
      </c>
      <c r="I2" s="77" t="n"/>
      <c r="J2" s="77" t="n"/>
      <c r="K2" s="77" t="n"/>
      <c r="L2" s="77" t="n"/>
      <c r="M2" s="77" t="n"/>
      <c r="N2" s="11" t="n"/>
      <c r="O2" s="11" t="n"/>
      <c r="P2" s="11" t="n"/>
    </row>
    <row r="3" ht="77.25" customHeight="1" s="180">
      <c r="A3" s="27" t="inlineStr">
        <is>
          <t>说明：本工具为部门或者岗位KPI达标情况详细分析。具体分析包括两个方面：一是各项指标详细分析，即未达标指标项及已达标指标项明细；二是综合分析，即各指标类别与目标值对比分析及总体达标率。注：除了综合分析表中指标类别需要录入外，本表格中所有数据为自动生成，请不要随意改动本表格（包括不要增减行列）。尤其是部分没有数据或者显示出错的单元格，请不要删除或者更改，此为预留单元格，方便用户在基础数据表中添加数据。</t>
        </is>
      </c>
      <c r="I3" s="78" t="n"/>
      <c r="J3" s="78" t="n"/>
      <c r="K3" s="78" t="n"/>
      <c r="L3" s="11" t="n"/>
      <c r="M3" s="11" t="n"/>
      <c r="N3" s="11" t="n"/>
      <c r="O3" s="11" t="n"/>
      <c r="P3" s="11" t="n"/>
    </row>
    <row r="4" ht="24" customHeight="1" s="180">
      <c r="A4" s="28" t="inlineStr">
        <is>
          <t>部门/岗位绩效考核基本信息</t>
        </is>
      </c>
      <c r="B4" s="203" t="n"/>
      <c r="C4" s="203" t="n"/>
      <c r="D4" s="203" t="n"/>
      <c r="E4" s="203" t="n"/>
      <c r="F4" s="203" t="n"/>
      <c r="G4" s="203" t="n"/>
      <c r="H4" s="203" t="n"/>
      <c r="I4" s="79" t="n"/>
      <c r="J4" s="79" t="n"/>
      <c r="K4" s="79" t="n"/>
      <c r="L4" s="11" t="n"/>
      <c r="M4" s="11" t="n"/>
      <c r="N4" s="11" t="n"/>
      <c r="O4" s="11" t="n"/>
      <c r="P4" s="11" t="n"/>
    </row>
    <row r="5" ht="27" customHeight="1" s="180">
      <c r="A5" s="204">
        <f>绩效考核基础数据表!A4</f>
        <v/>
      </c>
      <c r="B5" s="204">
        <f>绩效考核基础数据表!D4</f>
        <v/>
      </c>
      <c r="C5" s="204">
        <f>绩效考核基础数据表!E4</f>
        <v/>
      </c>
      <c r="D5" s="204">
        <f>绩效考核基础数据表!F4</f>
        <v/>
      </c>
      <c r="E5" s="205" t="n"/>
      <c r="F5" s="204">
        <f>绩效考核基础数据表!H4</f>
        <v/>
      </c>
      <c r="G5" s="204">
        <f>绩效考核基础数据表!J4</f>
        <v/>
      </c>
      <c r="H5" s="204">
        <f>绩效考核基础数据表!L4</f>
        <v/>
      </c>
      <c r="I5" s="80" t="inlineStr">
        <is>
          <t>注：左侧绩效考核基本信息为自动生成，无需录入。数据来源：基础数据表。</t>
        </is>
      </c>
      <c r="L5" s="11" t="n"/>
      <c r="M5" s="11" t="n"/>
      <c r="N5" s="11" t="n"/>
      <c r="O5" s="11" t="n"/>
      <c r="P5" s="11" t="n"/>
    </row>
    <row r="6" ht="29.25" customHeight="1" s="180">
      <c r="A6" s="206">
        <f>绩效考核基础数据表!A5</f>
        <v/>
      </c>
      <c r="B6" s="33">
        <f>绩效考核基础数据表!D5</f>
        <v/>
      </c>
      <c r="C6" s="33">
        <f>绩效考核基础数据表!E5</f>
        <v/>
      </c>
      <c r="D6" s="207">
        <f>绩效考核基础数据表!F5</f>
        <v/>
      </c>
      <c r="E6" s="205" t="n"/>
      <c r="F6" s="33">
        <f>绩效考核基础数据表!H5</f>
        <v/>
      </c>
      <c r="G6" s="33">
        <f>绩效考核基础数据表!J5</f>
        <v/>
      </c>
      <c r="H6" s="36">
        <f>绩效考核基础数据表!L5</f>
        <v/>
      </c>
      <c r="I6" s="208" t="n"/>
      <c r="L6" s="11" t="n"/>
      <c r="M6" s="11" t="n"/>
      <c r="N6" s="11" t="n"/>
      <c r="O6" s="11" t="n"/>
      <c r="P6" s="11" t="n"/>
    </row>
    <row r="7" ht="35.25" customHeight="1" s="180">
      <c r="A7" s="37" t="inlineStr">
        <is>
          <t>部门/岗位KPI指标项达标情况详细分析</t>
        </is>
      </c>
      <c r="B7" s="209" t="n"/>
      <c r="C7" s="209" t="n"/>
      <c r="D7" s="209" t="n"/>
      <c r="E7" s="209" t="n"/>
      <c r="F7" s="209" t="n"/>
      <c r="G7" s="209" t="n"/>
      <c r="H7" s="209" t="n"/>
      <c r="I7" s="79" t="n"/>
      <c r="J7" s="79" t="n"/>
      <c r="K7" s="79" t="n"/>
      <c r="L7" s="11" t="n"/>
      <c r="M7" s="11" t="n"/>
      <c r="N7" s="11" t="n"/>
      <c r="O7" s="11" t="n"/>
      <c r="P7" s="11" t="n"/>
    </row>
    <row r="8" ht="30" customHeight="1" s="180">
      <c r="A8" s="210" t="inlineStr">
        <is>
          <t>未达标指标明细</t>
        </is>
      </c>
      <c r="B8" s="211" t="n"/>
      <c r="C8" s="211" t="n"/>
      <c r="D8" s="212" t="n"/>
      <c r="E8" s="41" t="inlineStr">
        <is>
          <t>已达标指标明细</t>
        </is>
      </c>
      <c r="I8" s="11" t="n"/>
      <c r="J8" s="82" t="n"/>
      <c r="K8" s="82" t="n"/>
      <c r="L8" s="11" t="n"/>
      <c r="M8" s="11" t="n"/>
      <c r="N8" s="11" t="n"/>
      <c r="O8" s="11" t="n"/>
      <c r="P8" s="11" t="n"/>
    </row>
    <row r="9" ht="23.25" customHeight="1" s="180">
      <c r="A9" s="43" t="inlineStr">
        <is>
          <t>指标序号</t>
        </is>
      </c>
      <c r="B9" s="44" t="inlineStr">
        <is>
          <t>指标明细</t>
        </is>
      </c>
      <c r="C9" s="44" t="inlineStr">
        <is>
          <t>达标率</t>
        </is>
      </c>
      <c r="D9" s="45" t="inlineStr">
        <is>
          <t>达标率排名</t>
        </is>
      </c>
      <c r="E9" s="46" t="inlineStr">
        <is>
          <t>指标名称</t>
        </is>
      </c>
      <c r="F9" s="44" t="inlineStr">
        <is>
          <t>指标明细</t>
        </is>
      </c>
      <c r="G9" s="44" t="inlineStr">
        <is>
          <t>达标率</t>
        </is>
      </c>
      <c r="H9" s="47" t="inlineStr">
        <is>
          <t>达标率排名</t>
        </is>
      </c>
      <c r="I9" s="83" t="n"/>
      <c r="J9" s="82" t="n"/>
      <c r="K9" s="82" t="n"/>
      <c r="L9" s="11" t="n"/>
      <c r="M9" s="11" t="n"/>
      <c r="N9" s="11" t="n"/>
      <c r="O9" s="11" t="n"/>
      <c r="P9" s="11" t="n"/>
    </row>
    <row r="10" ht="23.25" customHeight="1" s="180">
      <c r="A10" s="213">
        <f t="array" ref="A10">INDEX(绩效考核基础数据表!$C:$C,SMALL(IF((绩效考核基础数据表!$R$7:$R$20&lt;0),ROW(绩效考核基础数据表!$7:$20),65536),ROW(A1)))&amp;""</f>
        <v/>
      </c>
      <c r="B10" s="49">
        <f>INDEX(绩效考核基础数据表!D:D,MATCH(A10,绩效考核基础数据表!$C:$C,0))</f>
        <v/>
      </c>
      <c r="C10" s="50">
        <f>INDEX(绩效考核基础数据表!T:T,MATCH(A10,绩效考核基础数据表!$C:$C,0))</f>
        <v/>
      </c>
      <c r="D10" s="214">
        <f>INDEX(绩效考核基础数据表!U:U,MATCH(A10,绩效考核基础数据表!$C:$C,0))</f>
        <v/>
      </c>
      <c r="E10" s="52">
        <f t="array" ref="E10">INDEX(绩效考核基础数据表!$C:$C,SMALL(IF((绩效考核基础数据表!$T$7:$T$20&gt;=1),ROW(绩效考核基础数据表!$7:$20),65536),ROW(A1)))&amp;""</f>
        <v/>
      </c>
      <c r="F10" s="53">
        <f>INDEX(绩效考核基础数据表!D:D,MATCH(E10,绩效考核基础数据表!$C:$C,0))</f>
        <v/>
      </c>
      <c r="G10" s="54">
        <f>INDEX(绩效考核基础数据表!T:T,MATCH(E10,绩效考核基础数据表!$C:$C,0))</f>
        <v/>
      </c>
      <c r="H10" s="215">
        <f>INDEX(绩效考核基础数据表!U:U,MATCH(E10,绩效考核基础数据表!$C:$C,0))</f>
        <v/>
      </c>
      <c r="I10" s="84" t="inlineStr">
        <is>
          <t>注：标杆值是公司设定的各项指标标杆值。目前标杆值是统一按照权重值的90%计算的，在基础数据表格中已设置好。不过，也可以在基础数据表中直接输入适合企业自身需要的标杆值。</t>
        </is>
      </c>
      <c r="L10" s="11" t="n"/>
      <c r="M10" s="11" t="n"/>
      <c r="N10" s="11" t="n"/>
      <c r="O10" s="11" t="n"/>
      <c r="P10" s="11" t="n"/>
    </row>
    <row r="11" ht="23.25" customHeight="1" s="180">
      <c r="A11" s="213">
        <f t="array" ref="A11">INDEX(绩效考核基础数据表!$C:$C,SMALL(IF((绩效考核基础数据表!$R$7:$R$20&lt;0),ROW(绩效考核基础数据表!$7:$20),65536),ROW(A2)))&amp;""</f>
        <v/>
      </c>
      <c r="B11" s="49">
        <f>INDEX(绩效考核基础数据表!D:D,MATCH(A11,绩效考核基础数据表!$C:$C,0))</f>
        <v/>
      </c>
      <c r="C11" s="50">
        <f>INDEX(绩效考核基础数据表!T:T,MATCH(A11,绩效考核基础数据表!$C:$C,0))</f>
        <v/>
      </c>
      <c r="D11" s="214">
        <f>INDEX(绩效考核基础数据表!U:U,MATCH(A11,绩效考核基础数据表!$C:$C,0))</f>
        <v/>
      </c>
      <c r="E11" s="52">
        <f t="array" ref="E11">INDEX(绩效考核基础数据表!$C:$C,SMALL(IF((绩效考核基础数据表!$T$7:$T$20&gt;=1),ROW(绩效考核基础数据表!$7:$20),65536),ROW(A2)))&amp;""</f>
        <v/>
      </c>
      <c r="F11" s="53">
        <f>INDEX(绩效考核基础数据表!D:D,MATCH(E11,绩效考核基础数据表!$C:$C,0))</f>
        <v/>
      </c>
      <c r="G11" s="54">
        <f>INDEX(绩效考核基础数据表!T:T,MATCH(E11,绩效考核基础数据表!$C:$C,0))</f>
        <v/>
      </c>
      <c r="H11" s="215">
        <f>INDEX(绩效考核基础数据表!U:U,MATCH(E11,绩效考核基础数据表!$C:$C,0))</f>
        <v/>
      </c>
      <c r="L11" s="11" t="n"/>
      <c r="M11" s="11" t="n"/>
      <c r="N11" s="11" t="n"/>
      <c r="O11" s="11" t="n"/>
      <c r="P11" s="11" t="n"/>
    </row>
    <row r="12" ht="23.25" customHeight="1" s="180">
      <c r="A12" s="213">
        <f t="array" ref="A12">INDEX(绩效考核基础数据表!$C:$C,SMALL(IF((绩效考核基础数据表!$R$7:$R$20&lt;0),ROW(绩效考核基础数据表!$7:$20),65536),ROW(A3)))&amp;""</f>
        <v/>
      </c>
      <c r="B12" s="49">
        <f>INDEX(绩效考核基础数据表!D:D,MATCH(A12,绩效考核基础数据表!$C:$C,0))</f>
        <v/>
      </c>
      <c r="C12" s="50">
        <f>INDEX(绩效考核基础数据表!T:T,MATCH(A12,绩效考核基础数据表!$C:$C,0))</f>
        <v/>
      </c>
      <c r="D12" s="214">
        <f>INDEX(绩效考核基础数据表!U:U,MATCH(A12,绩效考核基础数据表!$C:$C,0))</f>
        <v/>
      </c>
      <c r="E12" s="52">
        <f t="array" ref="E12">INDEX(绩效考核基础数据表!$C:$C,SMALL(IF((绩效考核基础数据表!$T$7:$T$20&gt;=1),ROW(绩效考核基础数据表!$7:$20),65536),ROW(A3)))&amp;""</f>
        <v/>
      </c>
      <c r="F12" s="53">
        <f>INDEX(绩效考核基础数据表!D:D,MATCH(E12,绩效考核基础数据表!$C:$C,0))</f>
        <v/>
      </c>
      <c r="G12" s="54">
        <f>INDEX(绩效考核基础数据表!T:T,MATCH(E12,绩效考核基础数据表!$C:$C,0))</f>
        <v/>
      </c>
      <c r="H12" s="215">
        <f>INDEX(绩效考核基础数据表!U:U,MATCH(E12,绩效考核基础数据表!$C:$C,0))</f>
        <v/>
      </c>
      <c r="L12" s="11" t="n"/>
      <c r="M12" s="11" t="n"/>
      <c r="N12" s="11" t="n"/>
      <c r="O12" s="11" t="n"/>
      <c r="P12" s="11" t="n"/>
    </row>
    <row r="13" ht="23.25" customHeight="1" s="180">
      <c r="A13" s="213">
        <f t="array" ref="A13">INDEX(绩效考核基础数据表!$C:$C,SMALL(IF((绩效考核基础数据表!$R$7:$R$20&lt;0),ROW(绩效考核基础数据表!$7:$20),65536),ROW(A4)))&amp;""</f>
        <v/>
      </c>
      <c r="B13" s="49">
        <f>INDEX(绩效考核基础数据表!D:D,MATCH(A13,绩效考核基础数据表!$C:$C,0))</f>
        <v/>
      </c>
      <c r="C13" s="50">
        <f>INDEX(绩效考核基础数据表!T:T,MATCH(A13,绩效考核基础数据表!$C:$C,0))</f>
        <v/>
      </c>
      <c r="D13" s="214">
        <f>INDEX(绩效考核基础数据表!U:U,MATCH(A13,绩效考核基础数据表!$C:$C,0))</f>
        <v/>
      </c>
      <c r="E13" s="52">
        <f t="array" ref="E13">INDEX(绩效考核基础数据表!$C:$C,SMALL(IF((绩效考核基础数据表!$T$7:$T$20&gt;=1),ROW(绩效考核基础数据表!$7:$20),65536),ROW(A4)))&amp;""</f>
        <v/>
      </c>
      <c r="F13" s="53">
        <f>INDEX(绩效考核基础数据表!D:D,MATCH(E13,绩效考核基础数据表!$C:$C,0))</f>
        <v/>
      </c>
      <c r="G13" s="54">
        <f>INDEX(绩效考核基础数据表!T:T,MATCH(E13,绩效考核基础数据表!$C:$C,0))</f>
        <v/>
      </c>
      <c r="H13" s="215">
        <f>INDEX(绩效考核基础数据表!U:U,MATCH(E13,绩效考核基础数据表!$C:$C,0))</f>
        <v/>
      </c>
      <c r="L13" s="11" t="n"/>
      <c r="M13" s="11" t="n"/>
      <c r="N13" s="11" t="n"/>
      <c r="O13" s="11" t="n"/>
      <c r="P13" s="11" t="n"/>
    </row>
    <row r="14" ht="23.25" customHeight="1" s="180">
      <c r="A14" s="213">
        <f t="array" ref="A14">INDEX(绩效考核基础数据表!$C:$C,SMALL(IF((绩效考核基础数据表!$R$7:$R$20&lt;0),ROW(绩效考核基础数据表!$7:$20),65536),ROW(A5)))&amp;""</f>
        <v/>
      </c>
      <c r="B14" s="49">
        <f>INDEX(绩效考核基础数据表!D:D,MATCH(A14,绩效考核基础数据表!$C:$C,0))</f>
        <v/>
      </c>
      <c r="C14" s="50">
        <f>INDEX(绩效考核基础数据表!T:T,MATCH(A14,绩效考核基础数据表!$C:$C,0))</f>
        <v/>
      </c>
      <c r="D14" s="214">
        <f>INDEX(绩效考核基础数据表!U:U,MATCH(A14,绩效考核基础数据表!$C:$C,0))</f>
        <v/>
      </c>
      <c r="E14" s="52">
        <f t="array" ref="E14">INDEX(绩效考核基础数据表!$C:$C,SMALL(IF((绩效考核基础数据表!$T$7:$T$20&gt;=1),ROW(绩效考核基础数据表!$7:$20),65536),ROW(A5)))&amp;""</f>
        <v/>
      </c>
      <c r="F14" s="53">
        <f>INDEX(绩效考核基础数据表!D:D,MATCH(E14,绩效考核基础数据表!$C:$C,0))</f>
        <v/>
      </c>
      <c r="G14" s="54">
        <f>INDEX(绩效考核基础数据表!T:T,MATCH(E14,绩效考核基础数据表!$C:$C,0))</f>
        <v/>
      </c>
      <c r="H14" s="215">
        <f>INDEX(绩效考核基础数据表!U:U,MATCH(E14,绩效考核基础数据表!$C:$C,0))</f>
        <v/>
      </c>
      <c r="L14" s="11" t="n"/>
      <c r="M14" s="11" t="n"/>
      <c r="N14" s="11" t="n"/>
      <c r="O14" s="11" t="n"/>
      <c r="P14" s="11" t="n"/>
    </row>
    <row r="15" ht="23.25" customHeight="1" s="180">
      <c r="A15" s="213">
        <f t="array" ref="A15">INDEX(绩效考核基础数据表!$C:$C,SMALL(IF((绩效考核基础数据表!$R$7:$R$20&lt;0),ROW(绩效考核基础数据表!$7:$20),65536),ROW(A6)))&amp;""</f>
        <v/>
      </c>
      <c r="B15" s="49">
        <f>INDEX(绩效考核基础数据表!D:D,MATCH(A15,绩效考核基础数据表!$C:$C,0))</f>
        <v/>
      </c>
      <c r="C15" s="50">
        <f>INDEX(绩效考核基础数据表!T:T,MATCH(A15,绩效考核基础数据表!$C:$C,0))</f>
        <v/>
      </c>
      <c r="D15" s="214">
        <f>INDEX(绩效考核基础数据表!U:U,MATCH(A15,绩效考核基础数据表!$C:$C,0))</f>
        <v/>
      </c>
      <c r="E15" s="52">
        <f t="array" ref="E15">INDEX(绩效考核基础数据表!$C:$C,SMALL(IF((绩效考核基础数据表!$T$7:$T$20&gt;=1),ROW(绩效考核基础数据表!$7:$20),65536),ROW(A6)))&amp;""</f>
        <v/>
      </c>
      <c r="F15" s="53">
        <f>INDEX(绩效考核基础数据表!D:D,MATCH(E15,绩效考核基础数据表!$C:$C,0))</f>
        <v/>
      </c>
      <c r="G15" s="54">
        <f>INDEX(绩效考核基础数据表!T:T,MATCH(E15,绩效考核基础数据表!$C:$C,0))</f>
        <v/>
      </c>
      <c r="H15" s="215">
        <f>INDEX(绩效考核基础数据表!U:U,MATCH(E15,绩效考核基础数据表!$C:$C,0))</f>
        <v/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 ht="23.25" customHeight="1" s="180">
      <c r="A16" s="213">
        <f t="array" ref="A16">INDEX(绩效考核基础数据表!$C:$C,SMALL(IF((绩效考核基础数据表!$R$7:$R$20&lt;0),ROW(绩效考核基础数据表!$7:$20),65536),ROW(A7)))&amp;""</f>
        <v/>
      </c>
      <c r="B16" s="49">
        <f>INDEX(绩效考核基础数据表!D:D,MATCH(A16,绩效考核基础数据表!$C:$C,0))</f>
        <v/>
      </c>
      <c r="C16" s="50">
        <f>INDEX(绩效考核基础数据表!T:T,MATCH(A16,绩效考核基础数据表!$C:$C,0))</f>
        <v/>
      </c>
      <c r="D16" s="214">
        <f>INDEX(绩效考核基础数据表!U:U,MATCH(A16,绩效考核基础数据表!$C:$C,0))</f>
        <v/>
      </c>
      <c r="E16" s="52">
        <f t="array" ref="E16">INDEX(绩效考核基础数据表!$C:$C,SMALL(IF((绩效考核基础数据表!$T$7:$T$20&gt;=1),ROW(绩效考核基础数据表!$7:$20),65536),ROW(A7)))&amp;""</f>
        <v/>
      </c>
      <c r="F16" s="53">
        <f>INDEX(绩效考核基础数据表!D:D,MATCH(E16,绩效考核基础数据表!$C:$C,0))</f>
        <v/>
      </c>
      <c r="G16" s="54">
        <f>INDEX(绩效考核基础数据表!T:T,MATCH(E16,绩效考核基础数据表!$C:$C,0))</f>
        <v/>
      </c>
      <c r="H16" s="215">
        <f>INDEX(绩效考核基础数据表!U:U,MATCH(E16,绩效考核基础数据表!$C:$C,0))</f>
        <v/>
      </c>
      <c r="I16" s="11" t="n"/>
      <c r="J16" s="11" t="n"/>
      <c r="K16" s="11" t="n"/>
      <c r="L16" s="11" t="n"/>
      <c r="M16" s="11" t="n"/>
      <c r="N16" s="11" t="n"/>
      <c r="O16" s="11" t="n"/>
      <c r="P16" s="11" t="n"/>
    </row>
    <row r="17" ht="23.25" customHeight="1" s="180">
      <c r="A17" s="213">
        <f t="array" ref="A17">INDEX(绩效考核基础数据表!$C:$C,SMALL(IF((绩效考核基础数据表!$R$7:$R$20&lt;0),ROW(绩效考核基础数据表!$7:$20),65536),ROW(A8)))&amp;""</f>
        <v/>
      </c>
      <c r="B17" s="49">
        <f>INDEX(绩效考核基础数据表!D:D,MATCH(A17,绩效考核基础数据表!$C:$C,0))</f>
        <v/>
      </c>
      <c r="C17" s="50">
        <f>INDEX(绩效考核基础数据表!T:T,MATCH(A17,绩效考核基础数据表!$C:$C,0))</f>
        <v/>
      </c>
      <c r="D17" s="214">
        <f>INDEX(绩效考核基础数据表!U:U,MATCH(A17,绩效考核基础数据表!$C:$C,0))</f>
        <v/>
      </c>
      <c r="E17" s="52">
        <f t="array" ref="E17">INDEX(绩效考核基础数据表!$C:$C,SMALL(IF((绩效考核基础数据表!$T$7:$T$20&gt;=1),ROW(绩效考核基础数据表!$7:$20),65536),ROW(A8)))&amp;""</f>
        <v/>
      </c>
      <c r="F17" s="53">
        <f>INDEX(绩效考核基础数据表!D:D,MATCH(E17,绩效考核基础数据表!$C:$C,0))</f>
        <v/>
      </c>
      <c r="G17" s="54">
        <f>INDEX(绩效考核基础数据表!T:T,MATCH(E17,绩效考核基础数据表!$C:$C,0))</f>
        <v/>
      </c>
      <c r="H17" s="215">
        <f>INDEX(绩效考核基础数据表!U:U,MATCH(E17,绩效考核基础数据表!$C:$C,0))</f>
        <v/>
      </c>
      <c r="I17" s="84" t="inlineStr">
        <is>
          <t>注：左侧表格中所有信息与数据为自动生成，其中无数据单元格请予以忽略，不要删除或者录入数据，更不要随意删除行数据。若有更多符合条件数据，这些单元格将自动显示相关数据。</t>
        </is>
      </c>
      <c r="L17" s="11" t="n"/>
      <c r="M17" s="11" t="n"/>
      <c r="N17" s="11" t="n"/>
      <c r="O17" s="11" t="n"/>
      <c r="P17" s="11" t="n"/>
    </row>
    <row r="18" ht="23.25" customHeight="1" s="180">
      <c r="A18" s="213">
        <f t="array" ref="A18">INDEX(绩效考核基础数据表!$C:$C,SMALL(IF((绩效考核基础数据表!$R$7:$R$20&lt;0),ROW(绩效考核基础数据表!$7:$20),65536),ROW(A9)))&amp;""</f>
        <v/>
      </c>
      <c r="B18" s="49">
        <f>INDEX(绩效考核基础数据表!D:D,MATCH(A18,绩效考核基础数据表!$C:$C,0))</f>
        <v/>
      </c>
      <c r="C18" s="50">
        <f>INDEX(绩效考核基础数据表!T:T,MATCH(A18,绩效考核基础数据表!$C:$C,0))</f>
        <v/>
      </c>
      <c r="D18" s="214">
        <f>INDEX(绩效考核基础数据表!U:U,MATCH(A18,绩效考核基础数据表!$C:$C,0))</f>
        <v/>
      </c>
      <c r="E18" s="52">
        <f t="array" ref="E18">INDEX(绩效考核基础数据表!$C:$C,SMALL(IF((绩效考核基础数据表!$T$7:$T$20&gt;=1),ROW(绩效考核基础数据表!$7:$20),65536),ROW(A9)))&amp;""</f>
        <v/>
      </c>
      <c r="F18" s="53">
        <f>INDEX(绩效考核基础数据表!D:D,MATCH(E18,绩效考核基础数据表!$C:$C,0))</f>
        <v/>
      </c>
      <c r="G18" s="54">
        <f>INDEX(绩效考核基础数据表!T:T,MATCH(E18,绩效考核基础数据表!$C:$C,0))</f>
        <v/>
      </c>
      <c r="H18" s="215">
        <f>INDEX(绩效考核基础数据表!U:U,MATCH(E18,绩效考核基础数据表!$C:$C,0))</f>
        <v/>
      </c>
      <c r="L18" s="11" t="n"/>
      <c r="M18" s="11" t="n"/>
      <c r="N18" s="11" t="n"/>
      <c r="O18" s="11" t="n"/>
      <c r="P18" s="11" t="n"/>
    </row>
    <row r="19" ht="23.25" customHeight="1" s="180">
      <c r="A19" s="213">
        <f t="array" ref="A19">INDEX(绩效考核基础数据表!$C:$C,SMALL(IF((绩效考核基础数据表!$R$7:$R$20&lt;0),ROW(绩效考核基础数据表!$7:$20),65536),ROW(A10)))&amp;""</f>
        <v/>
      </c>
      <c r="B19" s="49">
        <f>INDEX(绩效考核基础数据表!D:D,MATCH(A19,绩效考核基础数据表!$C:$C,0))</f>
        <v/>
      </c>
      <c r="C19" s="50">
        <f>INDEX(绩效考核基础数据表!T:T,MATCH(A19,绩效考核基础数据表!$C:$C,0))</f>
        <v/>
      </c>
      <c r="D19" s="214">
        <f>INDEX(绩效考核基础数据表!U:U,MATCH(A19,绩效考核基础数据表!$C:$C,0))</f>
        <v/>
      </c>
      <c r="E19" s="52">
        <f t="array" ref="E19">INDEX(绩效考核基础数据表!$C:$C,SMALL(IF((绩效考核基础数据表!$T$7:$T$20&gt;=1),ROW(绩效考核基础数据表!$7:$20),65536),ROW(A10)))&amp;""</f>
        <v/>
      </c>
      <c r="F19" s="53">
        <f>INDEX(绩效考核基础数据表!D:D,MATCH(E19,绩效考核基础数据表!$C:$C,0))</f>
        <v/>
      </c>
      <c r="G19" s="54">
        <f>INDEX(绩效考核基础数据表!T:T,MATCH(E19,绩效考核基础数据表!$C:$C,0))</f>
        <v/>
      </c>
      <c r="H19" s="215">
        <f>INDEX(绩效考核基础数据表!U:U,MATCH(E19,绩效考核基础数据表!$C:$C,0))</f>
        <v/>
      </c>
      <c r="L19" s="11" t="n"/>
      <c r="M19" s="11" t="n"/>
      <c r="N19" s="11" t="n"/>
      <c r="O19" s="11" t="n"/>
      <c r="P19" s="11" t="n"/>
    </row>
    <row r="20" ht="23.25" customHeight="1" s="180">
      <c r="A20" s="213">
        <f t="array" ref="A20">INDEX(绩效考核基础数据表!$C:$C,SMALL(IF((绩效考核基础数据表!$R$7:$R$20&lt;0),ROW(绩效考核基础数据表!$7:$20),65536),ROW(A11)))&amp;""</f>
        <v/>
      </c>
      <c r="B20" s="49">
        <f>INDEX(绩效考核基础数据表!D:D,MATCH(A20,绩效考核基础数据表!$C:$C,0))</f>
        <v/>
      </c>
      <c r="C20" s="50">
        <f>INDEX(绩效考核基础数据表!T:T,MATCH(A20,绩效考核基础数据表!$C:$C,0))</f>
        <v/>
      </c>
      <c r="D20" s="214">
        <f>INDEX(绩效考核基础数据表!U:U,MATCH(A20,绩效考核基础数据表!$C:$C,0))</f>
        <v/>
      </c>
      <c r="E20" s="52">
        <f t="array" ref="E20">INDEX(绩效考核基础数据表!$C:$C,SMALL(IF((绩效考核基础数据表!$T$7:$T$20&gt;=1),ROW(绩效考核基础数据表!$7:$20),65536),ROW(A11)))&amp;""</f>
        <v/>
      </c>
      <c r="F20" s="53">
        <f>INDEX(绩效考核基础数据表!D:D,MATCH(E20,绩效考核基础数据表!$C:$C,0))</f>
        <v/>
      </c>
      <c r="G20" s="54">
        <f>INDEX(绩效考核基础数据表!T:T,MATCH(E20,绩效考核基础数据表!$C:$C,0))</f>
        <v/>
      </c>
      <c r="H20" s="215">
        <f>INDEX(绩效考核基础数据表!U:U,MATCH(E20,绩效考核基础数据表!$C:$C,0))</f>
        <v/>
      </c>
      <c r="L20" s="11" t="n"/>
      <c r="M20" s="11" t="n"/>
      <c r="N20" s="11" t="n"/>
      <c r="O20" s="11" t="n"/>
      <c r="P20" s="11" t="n"/>
    </row>
    <row r="21" ht="23.25" customHeight="1" s="180">
      <c r="A21" s="213">
        <f t="array" ref="A21">INDEX(绩效考核基础数据表!$C:$C,SMALL(IF((绩效考核基础数据表!$R$7:$R$20&lt;0),ROW(绩效考核基础数据表!$7:$20),65536),ROW(A12)))&amp;""</f>
        <v/>
      </c>
      <c r="B21" s="49">
        <f>INDEX(绩效考核基础数据表!D:D,MATCH(A21,绩效考核基础数据表!$C:$C,0))</f>
        <v/>
      </c>
      <c r="C21" s="50">
        <f>INDEX(绩效考核基础数据表!T:T,MATCH(A21,绩效考核基础数据表!$C:$C,0))</f>
        <v/>
      </c>
      <c r="D21" s="214">
        <f>INDEX(绩效考核基础数据表!U:U,MATCH(A21,绩效考核基础数据表!$C:$C,0))</f>
        <v/>
      </c>
      <c r="E21" s="52">
        <f t="array" ref="E21">INDEX(绩效考核基础数据表!$C:$C,SMALL(IF((绩效考核基础数据表!$T$7:$T$20&gt;=1),ROW(绩效考核基础数据表!$7:$20),65536),ROW(A12)))&amp;""</f>
        <v/>
      </c>
      <c r="F21" s="53">
        <f>INDEX(绩效考核基础数据表!D:D,MATCH(E21,绩效考核基础数据表!$C:$C,0))</f>
        <v/>
      </c>
      <c r="G21" s="54">
        <f>INDEX(绩效考核基础数据表!T:T,MATCH(E21,绩效考核基础数据表!$C:$C,0))</f>
        <v/>
      </c>
      <c r="H21" s="215">
        <f>INDEX(绩效考核基础数据表!U:U,MATCH(E21,绩效考核基础数据表!$C:$C,0))</f>
        <v/>
      </c>
      <c r="L21" s="11" t="n"/>
      <c r="M21" s="11" t="n"/>
      <c r="N21" s="11" t="n"/>
      <c r="O21" s="11" t="n"/>
      <c r="P21" s="11" t="n"/>
    </row>
    <row r="22" ht="23.25" customHeight="1" s="180">
      <c r="A22" s="213">
        <f t="array" ref="A22">INDEX(绩效考核基础数据表!$C:$C,SMALL(IF((绩效考核基础数据表!$R$7:$R$20&lt;0),ROW(绩效考核基础数据表!$7:$20),65536),ROW(A13)))&amp;""</f>
        <v/>
      </c>
      <c r="B22" s="49">
        <f>INDEX(绩效考核基础数据表!D:D,MATCH(A22,绩效考核基础数据表!$C:$C,0))</f>
        <v/>
      </c>
      <c r="C22" s="50">
        <f>INDEX(绩效考核基础数据表!T:T,MATCH(A22,绩效考核基础数据表!$C:$C,0))</f>
        <v/>
      </c>
      <c r="D22" s="214">
        <f>INDEX(绩效考核基础数据表!U:U,MATCH(A22,绩效考核基础数据表!$C:$C,0))</f>
        <v/>
      </c>
      <c r="E22" s="52">
        <f t="array" ref="E22">INDEX(绩效考核基础数据表!$C:$C,SMALL(IF((绩效考核基础数据表!$T$7:$T$20&gt;=1),ROW(绩效考核基础数据表!$7:$20),65536),ROW(A13)))&amp;""</f>
        <v/>
      </c>
      <c r="F22" s="53">
        <f>INDEX(绩效考核基础数据表!D:D,MATCH(E22,绩效考核基础数据表!$C:$C,0))</f>
        <v/>
      </c>
      <c r="G22" s="54">
        <f>INDEX(绩效考核基础数据表!T:T,MATCH(E22,绩效考核基础数据表!$C:$C,0))</f>
        <v/>
      </c>
      <c r="H22" s="215">
        <f>INDEX(绩效考核基础数据表!U:U,MATCH(E22,绩效考核基础数据表!$C:$C,0))</f>
        <v/>
      </c>
      <c r="I22" s="11" t="n"/>
      <c r="J22" s="11" t="n"/>
      <c r="K22" s="11" t="n"/>
      <c r="L22" s="11" t="n"/>
      <c r="M22" s="11" t="n"/>
      <c r="N22" s="11" t="n"/>
      <c r="O22" s="11" t="n"/>
      <c r="P22" s="11" t="n"/>
    </row>
    <row r="23" ht="23.25" customHeight="1" s="180">
      <c r="A23" s="213">
        <f t="array" ref="A23">INDEX(绩效考核基础数据表!$C:$C,SMALL(IF((绩效考核基础数据表!$R$7:$R$20&lt;0),ROW(绩效考核基础数据表!$7:$20),65536),ROW(A14)))&amp;""</f>
        <v/>
      </c>
      <c r="B23" s="49">
        <f>INDEX(绩效考核基础数据表!D:D,MATCH(A23,绩效考核基础数据表!$C:$C,0))</f>
        <v/>
      </c>
      <c r="C23" s="50">
        <f>INDEX(绩效考核基础数据表!T:T,MATCH(A23,绩效考核基础数据表!$C:$C,0))</f>
        <v/>
      </c>
      <c r="D23" s="214">
        <f>INDEX(绩效考核基础数据表!U:U,MATCH(A23,绩效考核基础数据表!$C:$C,0))</f>
        <v/>
      </c>
      <c r="E23" s="52">
        <f t="array" ref="E23">INDEX(绩效考核基础数据表!$C:$C,SMALL(IF((绩效考核基础数据表!$T$7:$T$20&gt;=1),ROW(绩效考核基础数据表!$7:$20),65536),ROW(A14)))&amp;""</f>
        <v/>
      </c>
      <c r="F23" s="53">
        <f>INDEX(绩效考核基础数据表!D:D,MATCH(E23,绩效考核基础数据表!$C:$C,0))</f>
        <v/>
      </c>
      <c r="G23" s="54">
        <f>INDEX(绩效考核基础数据表!T:T,MATCH(E23,绩效考核基础数据表!$C:$C,0))</f>
        <v/>
      </c>
      <c r="H23" s="215">
        <f>INDEX(绩效考核基础数据表!U:U,MATCH(E23,绩效考核基础数据表!$C:$C,0))</f>
        <v/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 ht="23.25" customHeight="1" s="180">
      <c r="A24" s="213">
        <f t="array" ref="A24">INDEX(绩效考核基础数据表!$C:$C,SMALL(IF((绩效考核基础数据表!$R$7:$R$20&lt;0),ROW(绩效考核基础数据表!$7:$20),65536),ROW(A15)))&amp;""</f>
        <v/>
      </c>
      <c r="B24" s="49">
        <f>INDEX(绩效考核基础数据表!D:D,MATCH(A24,绩效考核基础数据表!$C:$C,0))</f>
        <v/>
      </c>
      <c r="C24" s="50">
        <f>INDEX(绩效考核基础数据表!T:T,MATCH(A24,绩效考核基础数据表!$C:$C,0))</f>
        <v/>
      </c>
      <c r="D24" s="214">
        <f>INDEX(绩效考核基础数据表!U:U,MATCH(A24,绩效考核基础数据表!$C:$C,0))</f>
        <v/>
      </c>
      <c r="E24" s="52">
        <f t="array" ref="E24">INDEX(绩效考核基础数据表!$C:$C,SMALL(IF((绩效考核基础数据表!$T$7:$T$20&gt;=1),ROW(绩效考核基础数据表!$7:$20),65536),ROW(A15)))&amp;""</f>
        <v/>
      </c>
      <c r="F24" s="53">
        <f>INDEX(绩效考核基础数据表!D:D,MATCH(E24,绩效考核基础数据表!$C:$C,0))</f>
        <v/>
      </c>
      <c r="G24" s="54">
        <f>INDEX(绩效考核基础数据表!T:T,MATCH(E24,绩效考核基础数据表!$C:$C,0))</f>
        <v/>
      </c>
      <c r="H24" s="215">
        <f>INDEX(绩效考核基础数据表!U:U,MATCH(E24,绩效考核基础数据表!$C:$C,0))</f>
        <v/>
      </c>
      <c r="I24" s="11" t="n"/>
      <c r="J24" s="11" t="n"/>
      <c r="K24" s="11" t="n"/>
      <c r="L24" s="11" t="n"/>
      <c r="M24" s="11" t="n"/>
      <c r="N24" s="11" t="n"/>
      <c r="O24" s="11" t="n"/>
      <c r="P24" s="11" t="n"/>
    </row>
    <row r="25" ht="23.25" customHeight="1" s="180">
      <c r="A25" s="213">
        <f t="array" ref="A25">INDEX(绩效考核基础数据表!$C:$C,SMALL(IF((绩效考核基础数据表!$R$7:$R$20&lt;0),ROW(绩效考核基础数据表!$7:$20),65536),ROW(A16)))&amp;""</f>
        <v/>
      </c>
      <c r="B25" s="49">
        <f>INDEX(绩效考核基础数据表!D:D,MATCH(A25,绩效考核基础数据表!$C:$C,0))</f>
        <v/>
      </c>
      <c r="C25" s="50">
        <f>INDEX(绩效考核基础数据表!T:T,MATCH(A25,绩效考核基础数据表!$C:$C,0))</f>
        <v/>
      </c>
      <c r="D25" s="214">
        <f>INDEX(绩效考核基础数据表!U:U,MATCH(A25,绩效考核基础数据表!$C:$C,0))</f>
        <v/>
      </c>
      <c r="E25" s="52">
        <f t="array" ref="E25">INDEX(绩效考核基础数据表!$C:$C,SMALL(IF((绩效考核基础数据表!$T$7:$T$20&gt;=1),ROW(绩效考核基础数据表!$7:$20),65536),ROW(A16)))&amp;""</f>
        <v/>
      </c>
      <c r="F25" s="53">
        <f>INDEX(绩效考核基础数据表!D:D,MATCH(E25,绩效考核基础数据表!$C:$C,0))</f>
        <v/>
      </c>
      <c r="G25" s="54">
        <f>INDEX(绩效考核基础数据表!T:T,MATCH(E25,绩效考核基础数据表!$C:$C,0))</f>
        <v/>
      </c>
      <c r="H25" s="215">
        <f>INDEX(绩效考核基础数据表!U:U,MATCH(E25,绩效考核基础数据表!$C:$C,0))</f>
        <v/>
      </c>
      <c r="I25" s="84" t="inlineStr">
        <is>
          <t>注：左侧最后9行单元格为预留的带自动函数的单元格，以用于在基础数据表增添考核指标项。如果数量不够，请选中带函数的数据单元格，向下拖动填充序列即可。</t>
        </is>
      </c>
      <c r="L25" s="11" t="n"/>
      <c r="M25" s="11" t="n"/>
      <c r="N25" s="11" t="n"/>
      <c r="O25" s="11" t="n"/>
      <c r="P25" s="11" t="n"/>
    </row>
    <row r="26" ht="23.25" customHeight="1" s="180">
      <c r="A26" s="213">
        <f t="array" ref="A26">INDEX(绩效考核基础数据表!$C:$C,SMALL(IF((绩效考核基础数据表!$R$7:$R$20&lt;0),ROW(绩效考核基础数据表!$7:$20),65536),ROW(A17)))&amp;""</f>
        <v/>
      </c>
      <c r="B26" s="49">
        <f>INDEX(绩效考核基础数据表!D:D,MATCH(A26,绩效考核基础数据表!$C:$C,0))</f>
        <v/>
      </c>
      <c r="C26" s="50">
        <f>INDEX(绩效考核基础数据表!T:T,MATCH(A26,绩效考核基础数据表!$C:$C,0))</f>
        <v/>
      </c>
      <c r="D26" s="214">
        <f>INDEX(绩效考核基础数据表!U:U,MATCH(A26,绩效考核基础数据表!$C:$C,0))</f>
        <v/>
      </c>
      <c r="E26" s="52">
        <f t="array" ref="E26">INDEX(绩效考核基础数据表!$C:$C,SMALL(IF((绩效考核基础数据表!$T$7:$T$20&gt;=1),ROW(绩效考核基础数据表!$7:$20),65536),ROW(A17)))&amp;""</f>
        <v/>
      </c>
      <c r="F26" s="53">
        <f>INDEX(绩效考核基础数据表!D:D,MATCH(E26,绩效考核基础数据表!$C:$C,0))</f>
        <v/>
      </c>
      <c r="G26" s="54">
        <f>INDEX(绩效考核基础数据表!T:T,MATCH(E26,绩效考核基础数据表!$C:$C,0))</f>
        <v/>
      </c>
      <c r="H26" s="215">
        <f>INDEX(绩效考核基础数据表!U:U,MATCH(E26,绩效考核基础数据表!$C:$C,0))</f>
        <v/>
      </c>
      <c r="L26" s="11" t="n"/>
      <c r="M26" s="11" t="n"/>
      <c r="N26" s="11" t="n"/>
      <c r="O26" s="11" t="n"/>
      <c r="P26" s="11" t="n"/>
    </row>
    <row r="27" ht="23.25" customHeight="1" s="180">
      <c r="A27" s="213">
        <f t="array" ref="A27">INDEX(绩效考核基础数据表!$C:$C,SMALL(IF((绩效考核基础数据表!$R$7:$R$20&lt;0),ROW(绩效考核基础数据表!$7:$20),65536),ROW(A18)))&amp;""</f>
        <v/>
      </c>
      <c r="B27" s="49">
        <f>INDEX(绩效考核基础数据表!D:D,MATCH(A27,绩效考核基础数据表!$C:$C,0))</f>
        <v/>
      </c>
      <c r="C27" s="50">
        <f>INDEX(绩效考核基础数据表!T:T,MATCH(A27,绩效考核基础数据表!$C:$C,0))</f>
        <v/>
      </c>
      <c r="D27" s="214">
        <f>INDEX(绩效考核基础数据表!U:U,MATCH(A27,绩效考核基础数据表!$C:$C,0))</f>
        <v/>
      </c>
      <c r="E27" s="52">
        <f t="array" ref="E27">INDEX(绩效考核基础数据表!$C:$C,SMALL(IF((绩效考核基础数据表!$T$7:$T$20&gt;=1),ROW(绩效考核基础数据表!$7:$20),65536),ROW(A18)))&amp;""</f>
        <v/>
      </c>
      <c r="F27" s="53">
        <f>INDEX(绩效考核基础数据表!D:D,MATCH(E27,绩效考核基础数据表!$C:$C,0))</f>
        <v/>
      </c>
      <c r="G27" s="54">
        <f>INDEX(绩效考核基础数据表!T:T,MATCH(E27,绩效考核基础数据表!$C:$C,0))</f>
        <v/>
      </c>
      <c r="H27" s="215">
        <f>INDEX(绩效考核基础数据表!U:U,MATCH(E27,绩效考核基础数据表!$C:$C,0))</f>
        <v/>
      </c>
      <c r="L27" s="11" t="n"/>
      <c r="M27" s="11" t="n"/>
      <c r="N27" s="11" t="n"/>
      <c r="O27" s="11" t="n"/>
      <c r="P27" s="11" t="n"/>
    </row>
    <row r="28" ht="23.25" customHeight="1" s="180">
      <c r="A28" s="213">
        <f t="array" ref="A28">INDEX(绩效考核基础数据表!$C:$C,SMALL(IF((绩效考核基础数据表!$R$7:$R$20&lt;0),ROW(绩效考核基础数据表!$7:$20),65536),ROW(A19)))&amp;""</f>
        <v/>
      </c>
      <c r="B28" s="49">
        <f>INDEX(绩效考核基础数据表!D:D,MATCH(A28,绩效考核基础数据表!$C:$C,0))</f>
        <v/>
      </c>
      <c r="C28" s="50">
        <f>INDEX(绩效考核基础数据表!T:T,MATCH(A28,绩效考核基础数据表!$C:$C,0))</f>
        <v/>
      </c>
      <c r="D28" s="214">
        <f>INDEX(绩效考核基础数据表!U:U,MATCH(A28,绩效考核基础数据表!$C:$C,0))</f>
        <v/>
      </c>
      <c r="E28" s="52">
        <f t="array" ref="E28">INDEX(绩效考核基础数据表!$C:$C,SMALL(IF((绩效考核基础数据表!$T$7:$T$20&gt;=1),ROW(绩效考核基础数据表!$7:$20),65536),ROW(A19)))&amp;""</f>
        <v/>
      </c>
      <c r="F28" s="53">
        <f>INDEX(绩效考核基础数据表!D:D,MATCH(E28,绩效考核基础数据表!$C:$C,0))</f>
        <v/>
      </c>
      <c r="G28" s="54">
        <f>INDEX(绩效考核基础数据表!T:T,MATCH(E28,绩效考核基础数据表!$C:$C,0))</f>
        <v/>
      </c>
      <c r="H28" s="215">
        <f>INDEX(绩效考核基础数据表!U:U,MATCH(E28,绩效考核基础数据表!$C:$C,0))</f>
        <v/>
      </c>
      <c r="L28" s="11" t="n"/>
      <c r="M28" s="11" t="n"/>
      <c r="N28" s="11" t="n"/>
      <c r="O28" s="11" t="n"/>
      <c r="P28" s="11" t="n"/>
    </row>
    <row r="29" ht="23.25" customHeight="1" s="180">
      <c r="A29" s="213">
        <f t="array" ref="A29">INDEX(绩效考核基础数据表!$C:$C,SMALL(IF((绩效考核基础数据表!$R$7:$R$20&lt;0),ROW(绩效考核基础数据表!$7:$20),65536),ROW(A20)))&amp;""</f>
        <v/>
      </c>
      <c r="B29" s="49">
        <f>INDEX(绩效考核基础数据表!D:D,MATCH(A29,绩效考核基础数据表!$C:$C,0))</f>
        <v/>
      </c>
      <c r="C29" s="50">
        <f>INDEX(绩效考核基础数据表!T:T,MATCH(A29,绩效考核基础数据表!$C:$C,0))</f>
        <v/>
      </c>
      <c r="D29" s="214">
        <f>INDEX(绩效考核基础数据表!U:U,MATCH(A29,绩效考核基础数据表!$C:$C,0))</f>
        <v/>
      </c>
      <c r="E29" s="52">
        <f t="array" ref="E29">INDEX(绩效考核基础数据表!$C:$C,SMALL(IF((绩效考核基础数据表!$T$7:$T$20&gt;=1),ROW(绩效考核基础数据表!$7:$20),65536),ROW(A20)))&amp;""</f>
        <v/>
      </c>
      <c r="F29" s="53">
        <f>INDEX(绩效考核基础数据表!D:D,MATCH(E29,绩效考核基础数据表!$C:$C,0))</f>
        <v/>
      </c>
      <c r="G29" s="54">
        <f>INDEX(绩效考核基础数据表!T:T,MATCH(E29,绩效考核基础数据表!$C:$C,0))</f>
        <v/>
      </c>
      <c r="H29" s="215">
        <f>INDEX(绩效考核基础数据表!U:U,MATCH(E29,绩效考核基础数据表!$C:$C,0))</f>
        <v/>
      </c>
      <c r="L29" s="11" t="n"/>
      <c r="M29" s="11" t="n"/>
      <c r="N29" s="11" t="n"/>
      <c r="O29" s="11" t="n"/>
      <c r="P29" s="11" t="n"/>
    </row>
    <row r="30" ht="23.25" customHeight="1" s="180">
      <c r="A30" s="213">
        <f t="array" ref="A30">INDEX(绩效考核基础数据表!$C:$C,SMALL(IF((绩效考核基础数据表!$R$7:$R$20&lt;0),ROW(绩效考核基础数据表!$7:$20),65536),ROW(A21)))&amp;""</f>
        <v/>
      </c>
      <c r="B30" s="49">
        <f>INDEX(绩效考核基础数据表!D:D,MATCH(A30,绩效考核基础数据表!$C:$C,0))</f>
        <v/>
      </c>
      <c r="C30" s="50">
        <f>INDEX(绩效考核基础数据表!T:T,MATCH(A30,绩效考核基础数据表!$C:$C,0))</f>
        <v/>
      </c>
      <c r="D30" s="214">
        <f>INDEX(绩效考核基础数据表!U:U,MATCH(A30,绩效考核基础数据表!$C:$C,0))</f>
        <v/>
      </c>
      <c r="E30" s="52">
        <f t="array" ref="E30">INDEX(绩效考核基础数据表!$C:$C,SMALL(IF((绩效考核基础数据表!$T$7:$T$20&gt;=1),ROW(绩效考核基础数据表!$7:$20),65536),ROW(A21)))&amp;""</f>
        <v/>
      </c>
      <c r="F30" s="53">
        <f>INDEX(绩效考核基础数据表!D:D,MATCH(E30,绩效考核基础数据表!$C:$C,0))</f>
        <v/>
      </c>
      <c r="G30" s="54">
        <f>INDEX(绩效考核基础数据表!T:T,MATCH(E30,绩效考核基础数据表!$C:$C,0))</f>
        <v/>
      </c>
      <c r="H30" s="215">
        <f>INDEX(绩效考核基础数据表!U:U,MATCH(E30,绩效考核基础数据表!$C:$C,0))</f>
        <v/>
      </c>
      <c r="I30" s="86" t="n"/>
      <c r="J30" s="86" t="n"/>
      <c r="K30" s="86" t="n"/>
      <c r="L30" s="11" t="n"/>
      <c r="M30" s="11" t="n"/>
      <c r="N30" s="11" t="n"/>
      <c r="O30" s="11" t="n"/>
      <c r="P30" s="11" t="n"/>
    </row>
    <row r="31" ht="23.25" customHeight="1" s="180">
      <c r="A31" s="213">
        <f t="array" ref="A31">INDEX(绩效考核基础数据表!$C:$C,SMALL(IF((绩效考核基础数据表!$R$7:$R$20&lt;0),ROW(绩效考核基础数据表!$7:$20),65536),ROW(A22)))&amp;""</f>
        <v/>
      </c>
      <c r="B31" s="49">
        <f>INDEX(绩效考核基础数据表!D:D,MATCH(A31,绩效考核基础数据表!$C:$C,0))</f>
        <v/>
      </c>
      <c r="C31" s="50">
        <f>INDEX(绩效考核基础数据表!T:T,MATCH(A31,绩效考核基础数据表!$C:$C,0))</f>
        <v/>
      </c>
      <c r="D31" s="214">
        <f>INDEX(绩效考核基础数据表!U:U,MATCH(A31,绩效考核基础数据表!$C:$C,0))</f>
        <v/>
      </c>
      <c r="E31" s="52">
        <f t="array" ref="E31">INDEX(绩效考核基础数据表!$C:$C,SMALL(IF((绩效考核基础数据表!$T$7:$T$20&gt;=1),ROW(绩效考核基础数据表!$7:$20),65536),ROW(A22)))&amp;""</f>
        <v/>
      </c>
      <c r="F31" s="53">
        <f>INDEX(绩效考核基础数据表!D:D,MATCH(E31,绩效考核基础数据表!$C:$C,0))</f>
        <v/>
      </c>
      <c r="G31" s="54">
        <f>INDEX(绩效考核基础数据表!T:T,MATCH(E31,绩效考核基础数据表!$C:$C,0))</f>
        <v/>
      </c>
      <c r="H31" s="215">
        <f>INDEX(绩效考核基础数据表!U:U,MATCH(E31,绩效考核基础数据表!$C:$C,0))</f>
        <v/>
      </c>
      <c r="I31" s="86" t="n"/>
      <c r="J31" s="86" t="n"/>
      <c r="K31" s="86" t="n"/>
      <c r="L31" s="11" t="n"/>
      <c r="M31" s="11" t="n"/>
      <c r="N31" s="11" t="n"/>
      <c r="O31" s="11" t="n"/>
      <c r="P31" s="11" t="n"/>
    </row>
    <row r="32" ht="23.25" customHeight="1" s="180">
      <c r="A32" s="213">
        <f t="array" ref="A32">INDEX(绩效考核基础数据表!$C:$C,SMALL(IF((绩效考核基础数据表!$R$7:$R$20&lt;0),ROW(绩效考核基础数据表!$7:$20),65536),ROW(A23)))&amp;""</f>
        <v/>
      </c>
      <c r="B32" s="49">
        <f>INDEX(绩效考核基础数据表!D:D,MATCH(A32,绩效考核基础数据表!$C:$C,0))</f>
        <v/>
      </c>
      <c r="C32" s="50">
        <f>INDEX(绩效考核基础数据表!T:T,MATCH(A32,绩效考核基础数据表!$C:$C,0))</f>
        <v/>
      </c>
      <c r="D32" s="214">
        <f>INDEX(绩效考核基础数据表!U:U,MATCH(A32,绩效考核基础数据表!$C:$C,0))</f>
        <v/>
      </c>
      <c r="E32" s="52">
        <f t="array" ref="E32">INDEX(绩效考核基础数据表!$C:$C,SMALL(IF((绩效考核基础数据表!$T$7:$T$20&gt;=1),ROW(绩效考核基础数据表!$7:$20),65536),ROW(A23)))&amp;""</f>
        <v/>
      </c>
      <c r="F32" s="53">
        <f>INDEX(绩效考核基础数据表!D:D,MATCH(E32,绩效考核基础数据表!$C:$C,0))</f>
        <v/>
      </c>
      <c r="G32" s="54">
        <f>INDEX(绩效考核基础数据表!T:T,MATCH(E32,绩效考核基础数据表!$C:$C,0))</f>
        <v/>
      </c>
      <c r="H32" s="215">
        <f>INDEX(绩效考核基础数据表!U:U,MATCH(E32,绩效考核基础数据表!$C:$C,0))</f>
        <v/>
      </c>
      <c r="I32" s="86" t="n"/>
      <c r="J32" s="86" t="n"/>
      <c r="K32" s="86" t="n"/>
      <c r="L32" s="11" t="n"/>
      <c r="M32" s="11" t="n"/>
      <c r="N32" s="11" t="n"/>
      <c r="O32" s="11" t="n"/>
      <c r="P32" s="11" t="n"/>
    </row>
    <row r="33">
      <c r="K33" s="11" t="n"/>
      <c r="L33" s="11" t="n"/>
      <c r="M33" s="11" t="n"/>
      <c r="N33" s="11" t="n"/>
      <c r="O33" s="11" t="n"/>
      <c r="P33" s="11" t="n"/>
    </row>
    <row r="34" s="180">
      <c r="K34" s="87" t="inlineStr">
        <is>
          <t>注：若超出比例值超出了坐标轴值的范围，则有必要手工调整坐标轴值的最大值及最小值。</t>
        </is>
      </c>
      <c r="N34" s="88" t="n"/>
      <c r="O34" s="89" t="n"/>
      <c r="P34" s="89" t="n"/>
    </row>
    <row r="35">
      <c r="N35" s="88" t="n"/>
      <c r="O35" s="89" t="n"/>
      <c r="P35" s="89" t="n"/>
    </row>
    <row r="36">
      <c r="N36" s="88" t="n"/>
      <c r="O36" s="89" t="n"/>
      <c r="P36" s="89" t="n"/>
    </row>
    <row r="37">
      <c r="N37" s="88" t="n"/>
      <c r="O37" s="89" t="n"/>
      <c r="P37" s="89" t="n"/>
    </row>
    <row r="38">
      <c r="K38" s="11" t="n"/>
      <c r="L38" s="11" t="n"/>
      <c r="M38" s="11" t="n"/>
      <c r="N38" s="11" t="n"/>
      <c r="O38" s="11" t="n"/>
      <c r="P38" s="11" t="n"/>
    </row>
    <row r="39">
      <c r="K39" s="11" t="n"/>
      <c r="L39" s="11" t="n"/>
      <c r="M39" s="11" t="n"/>
      <c r="N39" s="11" t="n"/>
      <c r="O39" s="11" t="n"/>
      <c r="P39" s="11" t="n"/>
    </row>
    <row r="40">
      <c r="K40" s="11" t="n"/>
      <c r="L40" s="11" t="n"/>
      <c r="M40" s="11" t="n"/>
      <c r="N40" s="11" t="n"/>
      <c r="O40" s="11" t="n"/>
      <c r="P40" s="11" t="n"/>
    </row>
    <row r="41">
      <c r="K41" s="11" t="n"/>
      <c r="L41" s="11" t="n"/>
      <c r="M41" s="11" t="n"/>
      <c r="N41" s="11" t="n"/>
      <c r="O41" s="11" t="n"/>
      <c r="P41" s="11" t="n"/>
    </row>
    <row r="42">
      <c r="K42" s="11" t="n"/>
      <c r="L42" s="11" t="n"/>
      <c r="M42" s="11" t="n"/>
      <c r="N42" s="11" t="n"/>
      <c r="O42" s="11" t="n"/>
      <c r="P42" s="11" t="n"/>
    </row>
    <row r="43">
      <c r="K43" s="11" t="n"/>
      <c r="L43" s="11" t="n"/>
      <c r="M43" s="11" t="n"/>
      <c r="N43" s="11" t="n"/>
      <c r="O43" s="11" t="n"/>
      <c r="P43" s="11" t="n"/>
    </row>
    <row r="44">
      <c r="K44" s="11" t="n"/>
      <c r="L44" s="11" t="n"/>
      <c r="M44" s="11" t="n"/>
      <c r="N44" s="11" t="n"/>
      <c r="O44" s="11" t="n"/>
      <c r="P44" s="11" t="n"/>
    </row>
    <row r="45">
      <c r="K45" s="11" t="n"/>
      <c r="L45" s="11" t="n"/>
      <c r="M45" s="11" t="n"/>
      <c r="N45" s="11" t="n"/>
      <c r="O45" s="11" t="n"/>
      <c r="P45" s="11" t="n"/>
    </row>
    <row r="46">
      <c r="K46" s="11" t="n"/>
      <c r="L46" s="11" t="n"/>
      <c r="M46" s="11" t="n"/>
      <c r="N46" s="11" t="n"/>
      <c r="O46" s="11" t="n"/>
      <c r="P46" s="11" t="n"/>
    </row>
    <row r="47">
      <c r="K47" s="11" t="n"/>
      <c r="L47" s="11" t="n"/>
      <c r="M47" s="11" t="n"/>
      <c r="N47" s="11" t="n"/>
      <c r="O47" s="11" t="n"/>
      <c r="P47" s="11" t="n"/>
    </row>
    <row r="48">
      <c r="K48" s="11" t="n"/>
      <c r="L48" s="11" t="n"/>
      <c r="M48" s="11" t="n"/>
      <c r="N48" s="11" t="n"/>
      <c r="O48" s="11" t="n"/>
      <c r="P48" s="11" t="n"/>
    </row>
    <row r="49">
      <c r="K49" s="11" t="n"/>
      <c r="L49" s="11" t="n"/>
      <c r="M49" s="11" t="n"/>
      <c r="N49" s="11" t="n"/>
      <c r="O49" s="11" t="n"/>
      <c r="P49" s="11" t="n"/>
    </row>
    <row r="50">
      <c r="K50" s="11" t="n"/>
      <c r="L50" s="11" t="n"/>
      <c r="M50" s="11" t="n"/>
      <c r="N50" s="11" t="n"/>
      <c r="O50" s="11" t="n"/>
      <c r="P50" s="11" t="n"/>
    </row>
    <row r="51">
      <c r="K51" s="11" t="n"/>
      <c r="L51" s="11" t="n"/>
      <c r="M51" s="11" t="n"/>
      <c r="N51" s="11" t="n"/>
      <c r="O51" s="11" t="n"/>
      <c r="P51" s="11" t="n"/>
    </row>
    <row r="52" s="180">
      <c r="K52" s="11" t="n"/>
      <c r="L52" s="11" t="n"/>
      <c r="M52" s="11" t="n"/>
      <c r="N52" s="11" t="n"/>
      <c r="O52" s="11" t="n"/>
      <c r="P52" s="11" t="n"/>
    </row>
    <row r="53" ht="153.75" customHeight="1" s="180">
      <c r="K53" s="11" t="n"/>
      <c r="L53" s="11" t="n"/>
      <c r="M53" s="11" t="n"/>
      <c r="N53" s="11" t="n"/>
      <c r="O53" s="11" t="n"/>
      <c r="P53" s="11" t="n"/>
    </row>
    <row r="54" ht="32.25" customHeight="1" s="180">
      <c r="A54" s="56" t="inlineStr">
        <is>
          <t>综合分析（只需要录入指标类别名称）</t>
        </is>
      </c>
      <c r="B54" s="203" t="n"/>
      <c r="C54" s="203" t="n"/>
      <c r="D54" s="203" t="n"/>
      <c r="E54" s="203" t="n"/>
      <c r="F54" s="203" t="n"/>
      <c r="G54" s="203" t="n"/>
      <c r="H54" s="57" t="inlineStr">
        <is>
          <t>总体达标率</t>
        </is>
      </c>
      <c r="K54" s="90" t="inlineStr">
        <is>
          <t>注：表格中零值为预留单元格，请不要删除或者修改单元格中函数公式。输入指标类别名称，即会自动生成数据。（图表亦同）</t>
        </is>
      </c>
      <c r="N54" s="11" t="n"/>
      <c r="O54" s="11" t="n"/>
      <c r="P54" s="11" t="n"/>
    </row>
    <row r="55" ht="27.75" customHeight="1" s="180">
      <c r="A55" s="58" t="inlineStr">
        <is>
          <t>指标类别</t>
        </is>
      </c>
      <c r="B55" s="205" t="n"/>
      <c r="C55" s="58" t="inlineStr">
        <is>
          <t>权重分值</t>
        </is>
      </c>
      <c r="D55" s="58" t="inlineStr">
        <is>
          <t>目标值</t>
        </is>
      </c>
      <c r="E55" s="58" t="inlineStr">
        <is>
          <t>评分值</t>
        </is>
      </c>
      <c r="F55" s="58" t="inlineStr">
        <is>
          <t>与目标值差距</t>
        </is>
      </c>
      <c r="G55" s="58" t="inlineStr">
        <is>
          <t>达标率</t>
        </is>
      </c>
      <c r="H55" s="59">
        <f>G62</f>
        <v/>
      </c>
      <c r="N55" s="11" t="n"/>
      <c r="O55" s="11" t="n"/>
      <c r="P55" s="11" t="n"/>
    </row>
    <row r="56" ht="22.5" customHeight="1" s="180">
      <c r="A56" s="60" t="inlineStr">
        <is>
          <t>售后服务工作实施</t>
        </is>
      </c>
      <c r="B56" s="205" t="n"/>
      <c r="C56" s="61">
        <f>SUMPRODUCT((绩效考核基础数据表!$A$7:$A$20=A56)*绩效考核基础数据表!$E$7:$E$20)</f>
        <v/>
      </c>
      <c r="D56" s="216">
        <f>SUMPRODUCT((绩效考核基础数据表!$A$7:$A$20=A56)*绩效考核基础数据表!$F$7:$F$20)</f>
        <v/>
      </c>
      <c r="E56" s="216">
        <f>SUMPRODUCT((绩效考核基础数据表!$A$7:$A$20=A56)*绩效考核基础数据表!$Q$7:$Q$20)</f>
        <v/>
      </c>
      <c r="F56" s="216">
        <f>E56-D56</f>
        <v/>
      </c>
      <c r="G56" s="61">
        <f>E56/D56</f>
        <v/>
      </c>
      <c r="H56" s="208" t="n"/>
      <c r="N56" s="11" t="n"/>
      <c r="O56" s="11" t="n"/>
      <c r="P56" s="11" t="n"/>
    </row>
    <row r="57" ht="22.5" customHeight="1" s="180">
      <c r="A57" s="63" t="inlineStr">
        <is>
          <t>售后服务目标实现</t>
        </is>
      </c>
      <c r="B57" s="205" t="n"/>
      <c r="C57" s="21">
        <f>SUMPRODUCT((绩效考核基础数据表!$A$7:$A$20=A57)*绩效考核基础数据表!$E$7:$E$20)</f>
        <v/>
      </c>
      <c r="D57" s="217">
        <f>SUMPRODUCT((绩效考核基础数据表!$A$7:$A$20=A57)*绩效考核基础数据表!$F$7:$F$20)</f>
        <v/>
      </c>
      <c r="E57" s="217">
        <f>SUMPRODUCT((绩效考核基础数据表!$A$7:$A$20=A57)*绩效考核基础数据表!$Q$7:$Q$20)</f>
        <v/>
      </c>
      <c r="F57" s="217">
        <f>E57-D57</f>
        <v/>
      </c>
      <c r="G57" s="21">
        <f>E57/D57</f>
        <v/>
      </c>
      <c r="H57" s="11" t="n"/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 ht="22.5" customHeight="1" s="180">
      <c r="A58" s="65" t="inlineStr">
        <is>
          <t>日常工作管理</t>
        </is>
      </c>
      <c r="B58" s="205" t="n"/>
      <c r="C58" s="66">
        <f>SUMPRODUCT((绩效考核基础数据表!$A$7:$A$20=A58)*绩效考核基础数据表!$E$7:$E$20)</f>
        <v/>
      </c>
      <c r="D58" s="218">
        <f>SUMPRODUCT((绩效考核基础数据表!$A$7:$A$20=A58)*绩效考核基础数据表!$F$7:$F$20)</f>
        <v/>
      </c>
      <c r="E58" s="216">
        <f>SUMPRODUCT((绩效考核基础数据表!$A$7:$A$20=A58)*绩效考核基础数据表!$Q$7:$Q$20)</f>
        <v/>
      </c>
      <c r="F58" s="218">
        <f>E58-D58</f>
        <v/>
      </c>
      <c r="G58" s="66">
        <f>E58/D58</f>
        <v/>
      </c>
      <c r="H58" s="11" t="n"/>
      <c r="I58" s="11" t="n"/>
      <c r="J58" s="92">
        <f>G62</f>
        <v/>
      </c>
      <c r="K58" s="11" t="n"/>
      <c r="L58" s="11" t="n"/>
      <c r="M58" s="11" t="n"/>
      <c r="N58" s="11" t="n"/>
      <c r="O58" s="11" t="n"/>
      <c r="P58" s="11" t="n"/>
    </row>
    <row r="59" ht="22.5" customHeight="1" s="180">
      <c r="A59" s="63" t="inlineStr">
        <is>
          <t>知识、技能与品质</t>
        </is>
      </c>
      <c r="B59" s="205" t="n"/>
      <c r="C59" s="21">
        <f>SUMPRODUCT((绩效考核基础数据表!$A$7:$A$20=A59)*绩效考核基础数据表!$E$7:$E$20)</f>
        <v/>
      </c>
      <c r="D59" s="217">
        <f>SUMPRODUCT((绩效考核基础数据表!$A$7:$A$20=A59)*绩效考核基础数据表!$F$7:$F$20)</f>
        <v/>
      </c>
      <c r="E59" s="217">
        <f>SUMPRODUCT((绩效考核基础数据表!$A$7:$A$20=A59)*绩效考核基础数据表!$Q$7:$Q$20)</f>
        <v/>
      </c>
      <c r="F59" s="217">
        <f>E59-D59</f>
        <v/>
      </c>
      <c r="G59" s="21">
        <f>E59/D59</f>
        <v/>
      </c>
      <c r="H59" s="11" t="n"/>
      <c r="I59" s="11" t="n"/>
      <c r="J59" s="92">
        <f>1-G62</f>
        <v/>
      </c>
      <c r="K59" s="11" t="n"/>
      <c r="L59" s="11" t="n"/>
      <c r="M59" s="11" t="n"/>
      <c r="N59" s="11" t="n"/>
      <c r="O59" s="11" t="n"/>
      <c r="P59" s="11" t="n"/>
    </row>
    <row r="60" ht="22.5" customHeight="1" s="180">
      <c r="A60" s="65" t="n"/>
      <c r="B60" s="205" t="n"/>
      <c r="C60" s="66">
        <f>SUMPRODUCT((绩效考核基础数据表!$A$7:$A$20=A60)*绩效考核基础数据表!$E$7:$E$20)</f>
        <v/>
      </c>
      <c r="D60" s="218">
        <f>SUMPRODUCT((绩效考核基础数据表!$A$7:$A$20=A60)*绩效考核基础数据表!$F$7:$F$20)</f>
        <v/>
      </c>
      <c r="E60" s="218">
        <f>SUMPRODUCT((绩效考核基础数据表!$A$7:$A$20=A60)*绩效考核基础数据表!$Q$7:$Q$20)</f>
        <v/>
      </c>
      <c r="F60" s="218">
        <f>E60-D60</f>
        <v/>
      </c>
      <c r="G60" s="66">
        <f>E60/D60</f>
        <v/>
      </c>
      <c r="H60" s="11" t="n"/>
      <c r="I60" s="11" t="n"/>
      <c r="J60" s="11" t="n"/>
      <c r="K60" s="11" t="n"/>
      <c r="L60" s="11" t="n"/>
      <c r="M60" s="11" t="n"/>
      <c r="N60" s="11" t="n"/>
      <c r="O60" s="11" t="n"/>
      <c r="P60" s="11" t="n"/>
    </row>
    <row r="61" ht="22.5" customHeight="1" s="180">
      <c r="A61" s="63" t="n"/>
      <c r="B61" s="205" t="n"/>
      <c r="C61" s="21">
        <f>SUMPRODUCT((绩效考核基础数据表!$A$7:$A$20=A61)*绩效考核基础数据表!$E$7:$E$20)</f>
        <v/>
      </c>
      <c r="D61" s="217">
        <f>SUMPRODUCT((绩效考核基础数据表!$A$7:$A$20=A61)*绩效考核基础数据表!$F$7:$F$20)</f>
        <v/>
      </c>
      <c r="E61" s="217">
        <f>SUMPRODUCT((绩效考核基础数据表!$A$7:$A$20=A61)*绩效考核基础数据表!$Q$7:$Q$20)</f>
        <v/>
      </c>
      <c r="F61" s="217">
        <f>E61-D61</f>
        <v/>
      </c>
      <c r="G61" s="21">
        <f>E61/D61</f>
        <v/>
      </c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 ht="22.5" customHeight="1" s="180">
      <c r="A62" s="72" t="inlineStr">
        <is>
          <t>总计</t>
        </is>
      </c>
      <c r="B62" s="205" t="n"/>
      <c r="C62" s="73">
        <f>SUM(C56:C61)</f>
        <v/>
      </c>
      <c r="D62" s="219">
        <f>SUM(D56:D61)</f>
        <v/>
      </c>
      <c r="E62" s="219">
        <f>SUM(E56:E61)</f>
        <v/>
      </c>
      <c r="F62" s="220">
        <f>E62-D62</f>
        <v/>
      </c>
      <c r="G62" s="73">
        <f>E62/D62</f>
        <v/>
      </c>
      <c r="H62" s="11" t="n"/>
      <c r="I62" s="11" t="n"/>
      <c r="J62" s="11" t="n"/>
      <c r="K62" s="11" t="n"/>
      <c r="L62" s="11" t="n"/>
      <c r="M62" s="11" t="n"/>
      <c r="N62" s="11" t="n"/>
      <c r="O62" s="11" t="n"/>
      <c r="P62" s="11" t="n"/>
    </row>
    <row r="63">
      <c r="A63" s="11" t="n"/>
      <c r="B63" s="11" t="n"/>
      <c r="C63" s="11" t="n"/>
      <c r="D63" s="11" t="n"/>
      <c r="E63" s="11" t="n"/>
      <c r="F63" s="11" t="n"/>
      <c r="G63" s="11" t="n"/>
      <c r="H63" s="11" t="n"/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K64" s="11" t="n"/>
      <c r="L64" s="11" t="n"/>
      <c r="M64" s="11" t="n"/>
      <c r="N64" s="11" t="n"/>
      <c r="O64" s="11" t="n"/>
      <c r="P64" s="11" t="n"/>
    </row>
    <row r="65">
      <c r="K65" s="11" t="n"/>
      <c r="L65" s="11" t="n"/>
      <c r="M65" s="11" t="n"/>
      <c r="N65" s="11" t="n"/>
      <c r="O65" s="11" t="n"/>
      <c r="P65" s="11" t="n"/>
    </row>
    <row r="66">
      <c r="K66" s="11" t="n"/>
      <c r="L66" s="11" t="n"/>
      <c r="M66" s="11" t="n"/>
      <c r="N66" s="11" t="n"/>
      <c r="O66" s="11" t="n"/>
      <c r="P66" s="11" t="n"/>
    </row>
    <row r="67">
      <c r="K67" s="11" t="n"/>
      <c r="L67" s="11" t="n"/>
      <c r="M67" s="11" t="n"/>
      <c r="N67" s="11" t="n"/>
      <c r="O67" s="11" t="n"/>
      <c r="P67" s="11" t="n"/>
    </row>
    <row r="68">
      <c r="K68" s="11" t="n"/>
      <c r="L68" s="11" t="n"/>
      <c r="M68" s="11" t="n"/>
      <c r="N68" s="11" t="n"/>
      <c r="O68" s="11" t="n"/>
      <c r="P68" s="11" t="n"/>
    </row>
    <row r="69">
      <c r="K69" s="11" t="n"/>
      <c r="L69" s="11" t="n"/>
      <c r="M69" s="11" t="n"/>
      <c r="N69" s="11" t="n"/>
      <c r="O69" s="11" t="n"/>
      <c r="P69" s="11" t="n"/>
    </row>
    <row r="70">
      <c r="K70" s="11" t="n"/>
      <c r="L70" s="11" t="n"/>
      <c r="M70" s="11" t="n"/>
      <c r="N70" s="11" t="n"/>
      <c r="O70" s="11" t="n"/>
      <c r="P70" s="11" t="n"/>
    </row>
    <row r="71">
      <c r="K71" s="11" t="n"/>
      <c r="L71" s="11" t="n"/>
      <c r="M71" s="11" t="n"/>
      <c r="N71" s="11" t="n"/>
      <c r="O71" s="11" t="n"/>
      <c r="P71" s="11" t="n"/>
    </row>
    <row r="72">
      <c r="K72" s="11" t="n"/>
      <c r="L72" s="11" t="n"/>
      <c r="M72" s="11" t="n"/>
      <c r="N72" s="11" t="n"/>
      <c r="O72" s="11" t="n"/>
      <c r="P72" s="11" t="n"/>
    </row>
    <row r="73">
      <c r="K73" s="11" t="n"/>
      <c r="L73" s="11" t="n"/>
      <c r="M73" s="11" t="n"/>
      <c r="N73" s="11" t="n"/>
      <c r="O73" s="11" t="n"/>
      <c r="P73" s="11" t="n"/>
    </row>
    <row r="74">
      <c r="K74" s="11" t="n"/>
      <c r="L74" s="11" t="n"/>
      <c r="M74" s="11" t="n"/>
      <c r="N74" s="11" t="n"/>
      <c r="O74" s="11" t="n"/>
      <c r="P74" s="11" t="n"/>
    </row>
    <row r="75">
      <c r="K75" s="11" t="n"/>
      <c r="L75" s="11" t="n"/>
      <c r="M75" s="11" t="n"/>
      <c r="N75" s="11" t="n"/>
      <c r="O75" s="11" t="n"/>
      <c r="P75" s="11" t="n"/>
    </row>
    <row r="76">
      <c r="K76" s="11" t="n"/>
      <c r="L76" s="11" t="n"/>
      <c r="M76" s="11" t="n"/>
      <c r="N76" s="11" t="n"/>
      <c r="O76" s="11" t="n"/>
      <c r="P76" s="11" t="n"/>
    </row>
    <row r="77">
      <c r="K77" s="11" t="n"/>
      <c r="L77" s="11" t="n"/>
      <c r="M77" s="11" t="n"/>
      <c r="N77" s="11" t="n"/>
      <c r="O77" s="11" t="n"/>
      <c r="P77" s="11" t="n"/>
    </row>
    <row r="78">
      <c r="K78" s="11" t="n"/>
      <c r="L78" s="11" t="n"/>
      <c r="M78" s="11" t="n"/>
      <c r="N78" s="11" t="n"/>
      <c r="O78" s="11" t="n"/>
      <c r="P78" s="11" t="n"/>
    </row>
    <row r="79">
      <c r="K79" s="11" t="n"/>
      <c r="L79" s="11" t="n"/>
      <c r="M79" s="11" t="n"/>
      <c r="N79" s="11" t="n"/>
      <c r="O79" s="11" t="n"/>
      <c r="P79" s="11" t="n"/>
    </row>
    <row r="80">
      <c r="K80" s="11" t="n"/>
      <c r="L80" s="11" t="n"/>
      <c r="M80" s="11" t="n"/>
      <c r="N80" s="11" t="n"/>
      <c r="O80" s="11" t="n"/>
      <c r="P80" s="11" t="n"/>
    </row>
    <row r="81">
      <c r="K81" s="11" t="n"/>
      <c r="L81" s="11" t="n"/>
      <c r="M81" s="11" t="n"/>
      <c r="N81" s="11" t="n"/>
      <c r="O81" s="11" t="n"/>
      <c r="P81" s="11" t="n"/>
    </row>
    <row r="82">
      <c r="A82" s="11" t="n"/>
      <c r="B82" s="11" t="n"/>
      <c r="C82" s="11" t="n"/>
      <c r="D82" s="11" t="n"/>
      <c r="E82" s="11" t="n"/>
      <c r="F82" s="11" t="n"/>
      <c r="G82" s="11" t="n"/>
      <c r="H82" s="11" t="n"/>
      <c r="I82" s="11" t="n"/>
      <c r="J82" s="11" t="n"/>
      <c r="K82" s="11" t="n"/>
      <c r="L82" s="11" t="n"/>
      <c r="M82" s="11" t="n"/>
      <c r="N82" s="11" t="n"/>
      <c r="O82" s="11" t="n"/>
      <c r="P82" s="11" t="n"/>
    </row>
    <row r="83">
      <c r="A83" s="11" t="n"/>
      <c r="B83" s="11" t="n"/>
      <c r="C83" s="11" t="n"/>
      <c r="D83" s="11" t="n"/>
      <c r="E83" s="11" t="n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 s="180">
      <c r="A84" s="11" t="n"/>
      <c r="B84" s="11" t="n"/>
      <c r="C84" s="11" t="n"/>
      <c r="D84" s="11" t="n"/>
      <c r="E84" s="138" t="inlineStr">
        <is>
          <t>版权所有：                                                                  北京未名潮管理顾问公司</t>
        </is>
      </c>
      <c r="G84" s="24" t="n"/>
      <c r="H84" s="138" t="n"/>
      <c r="I84" s="24" t="n"/>
      <c r="J84" s="24" t="n"/>
      <c r="K84" s="24" t="n"/>
      <c r="L84" s="11" t="n"/>
      <c r="M84" s="11" t="n"/>
      <c r="N84" s="11" t="n"/>
      <c r="O84" s="11" t="n"/>
      <c r="P84" s="11" t="n"/>
    </row>
    <row r="85">
      <c r="A85" s="11" t="n"/>
      <c r="B85" s="11" t="n"/>
      <c r="C85" s="11" t="n"/>
      <c r="D85" s="11" t="n"/>
      <c r="G85" s="24" t="n"/>
      <c r="H85" s="138" t="n"/>
      <c r="I85" s="24" t="n"/>
      <c r="J85" s="24" t="n"/>
      <c r="K85" s="24" t="n"/>
      <c r="L85" s="11" t="n"/>
      <c r="M85" s="11" t="n"/>
      <c r="N85" s="11" t="n"/>
      <c r="O85" s="11" t="n"/>
      <c r="P85" s="11" t="n"/>
    </row>
    <row r="86">
      <c r="A86" s="11" t="n"/>
      <c r="B86" s="11" t="n"/>
      <c r="C86" s="11" t="n"/>
      <c r="D86" s="11" t="n"/>
      <c r="G86" s="24" t="n"/>
      <c r="H86" s="138" t="n"/>
      <c r="I86" s="24" t="n"/>
      <c r="J86" s="24" t="n"/>
      <c r="K86" s="24" t="n"/>
      <c r="L86" s="11" t="n"/>
      <c r="M86" s="11" t="n"/>
      <c r="N86" s="11" t="n"/>
      <c r="O86" s="11" t="n"/>
      <c r="P86" s="11" t="n"/>
    </row>
    <row r="87">
      <c r="A87" s="11" t="n"/>
      <c r="B87" s="11" t="n"/>
      <c r="C87" s="11" t="n"/>
      <c r="D87" s="11" t="n"/>
      <c r="G87" s="11" t="n"/>
      <c r="H87" s="11" t="n"/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11" t="n"/>
      <c r="B88" s="11" t="n"/>
      <c r="C88" s="11" t="n"/>
      <c r="D88" s="11" t="n"/>
      <c r="E88" s="11" t="n"/>
      <c r="F88" s="11" t="n"/>
      <c r="G88" s="11" t="n"/>
      <c r="H88" s="11" t="n"/>
      <c r="I88" s="11" t="n"/>
      <c r="J88" s="11" t="n"/>
      <c r="K88" s="11" t="n"/>
      <c r="L88" s="11" t="n"/>
      <c r="M88" s="11" t="n"/>
      <c r="N88" s="11" t="n"/>
      <c r="O88" s="11" t="n"/>
      <c r="P88" s="11" t="n"/>
    </row>
    <row r="89">
      <c r="A89" s="11" t="n"/>
      <c r="B89" s="11" t="n"/>
      <c r="C89" s="11" t="n"/>
      <c r="D89" s="11" t="n"/>
      <c r="E89" s="11" t="n"/>
      <c r="F89" s="11" t="n"/>
      <c r="G89" s="11" t="n"/>
      <c r="H89" s="11" t="n"/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11" t="n"/>
      <c r="B90" s="11" t="n"/>
      <c r="C90" s="11" t="n"/>
      <c r="D90" s="11" t="n"/>
      <c r="E90" s="11" t="n"/>
      <c r="F90" s="11" t="n"/>
      <c r="G90" s="11" t="n"/>
      <c r="H90" s="11" t="n"/>
      <c r="I90" s="11" t="n"/>
      <c r="J90" s="11" t="n"/>
      <c r="K90" s="11" t="n"/>
      <c r="L90" s="11" t="n"/>
      <c r="M90" s="11" t="n"/>
      <c r="N90" s="11" t="n"/>
      <c r="O90" s="11" t="n"/>
      <c r="P90" s="11" t="n"/>
    </row>
    <row r="91">
      <c r="A91" s="11" t="n"/>
      <c r="B91" s="11" t="n"/>
      <c r="C91" s="11" t="n"/>
      <c r="D91" s="11" t="n"/>
      <c r="E91" s="11" t="n"/>
      <c r="F91" s="11" t="n"/>
      <c r="G91" s="11" t="n"/>
      <c r="H91" s="11" t="n"/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11" t="n"/>
      <c r="B92" s="11" t="n"/>
      <c r="C92" s="11" t="n"/>
      <c r="D92" s="11" t="n"/>
      <c r="E92" s="11" t="n"/>
      <c r="F92" s="11" t="n"/>
      <c r="G92" s="11" t="n"/>
      <c r="H92" s="11" t="n"/>
      <c r="I92" s="11" t="n"/>
      <c r="J92" s="11" t="n"/>
      <c r="K92" s="11" t="n"/>
      <c r="L92" s="11" t="n"/>
      <c r="M92" s="11" t="n"/>
      <c r="N92" s="11" t="n"/>
      <c r="O92" s="11" t="n"/>
      <c r="P92" s="11" t="n"/>
    </row>
  </sheetData>
  <mergeCells count="27">
    <mergeCell ref="A8:D8"/>
    <mergeCell ref="A59:B59"/>
    <mergeCell ref="A60:B60"/>
    <mergeCell ref="A1:H1"/>
    <mergeCell ref="I25:K29"/>
    <mergeCell ref="A61:B61"/>
    <mergeCell ref="K34:M37"/>
    <mergeCell ref="D6:E6"/>
    <mergeCell ref="A7:H7"/>
    <mergeCell ref="A56:B56"/>
    <mergeCell ref="A55:B55"/>
    <mergeCell ref="H55:J56"/>
    <mergeCell ref="A3:H3"/>
    <mergeCell ref="E8:H8"/>
    <mergeCell ref="A57:B57"/>
    <mergeCell ref="A2:H2"/>
    <mergeCell ref="I10:K14"/>
    <mergeCell ref="I17:K21"/>
    <mergeCell ref="A54:G54"/>
    <mergeCell ref="A4:H4"/>
    <mergeCell ref="A62:B62"/>
    <mergeCell ref="H54:J54"/>
    <mergeCell ref="D5:E5"/>
    <mergeCell ref="I5:K6"/>
    <mergeCell ref="K54:M56"/>
    <mergeCell ref="A58:B58"/>
    <mergeCell ref="E84:F87"/>
  </mergeCells>
  <conditionalFormatting sqref="F56:F62">
    <cfRule type="cellIs" priority="1" operator="greaterThanOrEqual" dxfId="0" stopIfTrue="1">
      <formula>0</formula>
    </cfRule>
  </conditionalFormatting>
  <conditionalFormatting sqref="G56:G62">
    <cfRule type="cellIs" priority="2" operator="greaterThanOrEqual" dxfId="0" stopIfTrue="1">
      <formula>1</formula>
    </cfRule>
  </conditionalFormatting>
  <pageMargins left="0.708333333333333" right="0.708333333333333" top="0.747916666666667" bottom="0.747916666666667" header="0.314583333333333" footer="0.314583333333333"/>
  <pageSetup orientation="landscape" paperSize="9" horizontalDpi="180" verticalDpi="180"/>
  <headerFooter>
    <oddHeader/>
    <oddFooter>&amp;L版权所有：北京未名潮管理顾问有限公司何建湘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44"/>
  <sheetViews>
    <sheetView workbookViewId="0">
      <selection activeCell="A1" sqref="A1:N1"/>
    </sheetView>
  </sheetViews>
  <sheetFormatPr baseColWidth="8" defaultColWidth="9" defaultRowHeight="13.5"/>
  <cols>
    <col width="14.25" customWidth="1" style="180" min="1" max="1"/>
  </cols>
  <sheetData>
    <row r="1" ht="60.75" customHeight="1" s="180">
      <c r="A1" s="1" t="n"/>
      <c r="O1" s="11" t="n"/>
      <c r="P1" s="11" t="n"/>
      <c r="Q1" s="11" t="n"/>
      <c r="R1" s="11" t="n"/>
      <c r="S1" s="11" t="n"/>
      <c r="T1" s="11" t="n"/>
      <c r="U1" s="11" t="n"/>
      <c r="V1" s="11" t="n"/>
    </row>
    <row r="2" ht="33.75" customHeight="1" s="180">
      <c r="A2" s="2" t="inlineStr">
        <is>
          <t>部门或岗位员工绩效达标分析（依据KPI考核）</t>
        </is>
      </c>
      <c r="O2" s="11" t="n"/>
      <c r="P2" s="11" t="n"/>
      <c r="Q2" s="11" t="n"/>
      <c r="R2" s="11" t="n"/>
      <c r="S2" s="11" t="n"/>
      <c r="T2" s="11" t="n"/>
      <c r="U2" s="11" t="n"/>
      <c r="V2" s="11" t="n"/>
    </row>
    <row r="3" ht="66.75" customHeight="1" s="180">
      <c r="A3" s="3" t="inlineStr">
        <is>
          <t>说明：本工具主要用于分析部门各位员工的KPI考核达标情况。具体分析结果有：已达标及未达标的人数、占比、名单及每位员工具体分数、排名、等级以及超出比例或者相差比例。表格及图表中的出错数据或空格单元格请不要删除或者改动，为预留自动生成数据的单元格。</t>
        </is>
      </c>
      <c r="O3" s="11" t="n"/>
      <c r="P3" s="11" t="n"/>
      <c r="Q3" s="11" t="n"/>
      <c r="R3" s="11" t="n"/>
      <c r="S3" s="11" t="n"/>
      <c r="T3" s="11" t="n"/>
      <c r="U3" s="11" t="n"/>
      <c r="V3" s="11" t="n"/>
    </row>
    <row r="4" ht="23.25" customHeight="1" s="180">
      <c r="A4" s="4">
        <f>绩效考核基础数据表!F6</f>
        <v/>
      </c>
      <c r="B4" s="4">
        <f>VLOOKUP($A$4,绩效考核基础数据表!$F:$Q,COLUMN(B1),0)</f>
        <v/>
      </c>
      <c r="C4" s="4">
        <f>VLOOKUP($A$4,绩效考核基础数据表!$F:$Q,COLUMN(C1),0)</f>
        <v/>
      </c>
      <c r="D4" s="4">
        <f>VLOOKUP($A$4,绩效考核基础数据表!$F:$Q,COLUMN(D1),0)</f>
        <v/>
      </c>
      <c r="E4" s="4">
        <f>VLOOKUP($A$4,绩效考核基础数据表!$F:$Q,COLUMN(E1),0)</f>
        <v/>
      </c>
      <c r="F4" s="4">
        <f>VLOOKUP($A$4,绩效考核基础数据表!$F:$Q,COLUMN(F1),0)</f>
        <v/>
      </c>
      <c r="G4" s="4">
        <f>VLOOKUP($A$4,绩效考核基础数据表!$F:$Q,COLUMN(G1),0)</f>
        <v/>
      </c>
      <c r="H4" s="4">
        <f>VLOOKUP($A$4,绩效考核基础数据表!$F:$Q,COLUMN(H1),0)</f>
        <v/>
      </c>
      <c r="I4" s="4">
        <f>VLOOKUP($A$4,绩效考核基础数据表!$F:$Q,COLUMN(I1),0)</f>
        <v/>
      </c>
      <c r="J4" s="4">
        <f>VLOOKUP($A$4,绩效考核基础数据表!$F:$Q,COLUMN(J1),0)</f>
        <v/>
      </c>
      <c r="K4" s="4">
        <f>VLOOKUP($A$4,绩效考核基础数据表!$F:$Q,COLUMN(K1),0)</f>
        <v/>
      </c>
      <c r="L4" s="4">
        <f>VLOOKUP($A$4,绩效考核基础数据表!$F:$Q,COLUMN(L1),0)</f>
        <v/>
      </c>
      <c r="M4" s="23">
        <f>VLOOKUP($A$4,绩效考核基础数据表!$F:$Q,COLUMN(M1),0)</f>
        <v/>
      </c>
      <c r="N4" s="23">
        <f>VLOOKUP($A$4,绩效考核基础数据表!$F:$Q,COLUMN(N1),0)</f>
        <v/>
      </c>
      <c r="O4" s="23">
        <f>VLOOKUP($A$4,绩效考核基础数据表!$F:$Q,COLUMN(O1),0)</f>
        <v/>
      </c>
      <c r="P4" s="23">
        <f>VLOOKUP($A$4,绩效考核基础数据表!$F:$Q,COLUMN(P1),0)</f>
        <v/>
      </c>
      <c r="Q4" s="23">
        <f>VLOOKUP($A$4,绩效考核基础数据表!$F:$Q,COLUMN(Q1),0)</f>
        <v/>
      </c>
      <c r="R4" s="23">
        <f>VLOOKUP($A$4,绩效考核基础数据表!$F:$Q,COLUMN(R1),0)</f>
        <v/>
      </c>
      <c r="S4" s="23">
        <f>VLOOKUP($A$4,绩效考核基础数据表!$F:$Q,COLUMN(S1),0)</f>
        <v/>
      </c>
      <c r="T4" s="23">
        <f>VLOOKUP($A$4,绩效考核基础数据表!$F:$Q,COLUMN(T1),0)</f>
        <v/>
      </c>
      <c r="U4" s="23">
        <f>VLOOKUP($A$4,绩效考核基础数据表!$F:$Q,COLUMN(U1),0)</f>
        <v/>
      </c>
      <c r="V4" s="23">
        <f>VLOOKUP($A$4,绩效考核基础数据表!$F:$Q,COLUMN(V1),0)</f>
        <v/>
      </c>
    </row>
    <row r="5" ht="23.25" customHeight="1" s="180">
      <c r="A5" s="5">
        <f>绩效考核基础数据表!F21</f>
        <v/>
      </c>
      <c r="B5" s="5">
        <f>VLOOKUP($A$5,绩效考核基础数据表!$F:$Q,COLUMN(B2),0)</f>
        <v/>
      </c>
      <c r="C5" s="5">
        <f>VLOOKUP($A$5,绩效考核基础数据表!$F:$Q,COLUMN(C2),0)</f>
        <v/>
      </c>
      <c r="D5" s="5">
        <f>VLOOKUP($A$5,绩效考核基础数据表!$F:$Q,COLUMN(D2),0)</f>
        <v/>
      </c>
      <c r="E5" s="5">
        <f>VLOOKUP($A$5,绩效考核基础数据表!$F:$Q,COLUMN(E2),0)</f>
        <v/>
      </c>
      <c r="F5" s="5">
        <f>VLOOKUP($A$5,绩效考核基础数据表!$F:$Q,COLUMN(F2),0)</f>
        <v/>
      </c>
      <c r="G5" s="5">
        <f>VLOOKUP($A$5,绩效考核基础数据表!$F:$Q,COLUMN(G2),0)</f>
        <v/>
      </c>
      <c r="H5" s="5">
        <f>VLOOKUP($A$5,绩效考核基础数据表!$F:$Q,COLUMN(H2),0)</f>
        <v/>
      </c>
      <c r="I5" s="5">
        <f>VLOOKUP($A$5,绩效考核基础数据表!$F:$Q,COLUMN(I2),0)</f>
        <v/>
      </c>
      <c r="J5" s="5">
        <f>VLOOKUP($A$5,绩效考核基础数据表!$F:$Q,COLUMN(J2),0)</f>
        <v/>
      </c>
      <c r="K5" s="5">
        <f>VLOOKUP($A$5,绩效考核基础数据表!$F:$Q,COLUMN(K2),0)</f>
        <v/>
      </c>
      <c r="L5" s="5">
        <f>VLOOKUP($A$5,绩效考核基础数据表!$F:$Q,COLUMN(L2),0)</f>
        <v/>
      </c>
      <c r="M5" s="5">
        <f>VLOOKUP($A$5,绩效考核基础数据表!$F:$Q,COLUMN(M2),0)</f>
        <v/>
      </c>
      <c r="N5" s="5">
        <f>VLOOKUP($A$5,绩效考核基础数据表!$F:$Q,COLUMN(N2),0)</f>
        <v/>
      </c>
      <c r="O5" s="5">
        <f>VLOOKUP($A$5,绩效考核基础数据表!$F:$Q,COLUMN(O2),0)</f>
        <v/>
      </c>
      <c r="P5" s="5">
        <f>VLOOKUP($A$5,绩效考核基础数据表!$F:$Q,COLUMN(P2),0)</f>
        <v/>
      </c>
      <c r="Q5" s="5">
        <f>VLOOKUP($A$5,绩效考核基础数据表!$F:$Q,COLUMN(Q2),0)</f>
        <v/>
      </c>
      <c r="R5" s="5">
        <f>VLOOKUP($A$5,绩效考核基础数据表!$F:$Q,COLUMN(R2),0)</f>
        <v/>
      </c>
      <c r="S5" s="5">
        <f>VLOOKUP($A$5,绩效考核基础数据表!$F:$Q,COLUMN(S2),0)</f>
        <v/>
      </c>
      <c r="T5" s="5">
        <f>VLOOKUP($A$5,绩效考核基础数据表!$F:$Q,COLUMN(T2),0)</f>
        <v/>
      </c>
      <c r="U5" s="5">
        <f>VLOOKUP($A$5,绩效考核基础数据表!$F:$Q,COLUMN(U2),0)</f>
        <v/>
      </c>
      <c r="V5" s="5">
        <f>VLOOKUP($A$5,绩效考核基础数据表!$F:$Q,COLUMN(V2),0)</f>
        <v/>
      </c>
    </row>
    <row r="6" ht="23.25" customHeight="1" s="180">
      <c r="A6" s="7">
        <f>绩效考核基础数据表!F22</f>
        <v/>
      </c>
      <c r="B6" s="7">
        <f>VLOOKUP($A$6,绩效考核基础数据表!$F:$Q,COLUMN(B3),0)</f>
        <v/>
      </c>
      <c r="C6" s="7">
        <f>VLOOKUP($A$6,绩效考核基础数据表!$F:$Q,COLUMN(C3),0)</f>
        <v/>
      </c>
      <c r="D6" s="7">
        <f>VLOOKUP($A$6,绩效考核基础数据表!$F:$Q,COLUMN(D3),0)</f>
        <v/>
      </c>
      <c r="E6" s="7">
        <f>VLOOKUP($A$6,绩效考核基础数据表!$F:$Q,COLUMN(E3),0)</f>
        <v/>
      </c>
      <c r="F6" s="7">
        <f>VLOOKUP($A$6,绩效考核基础数据表!$F:$Q,COLUMN(F3),0)</f>
        <v/>
      </c>
      <c r="G6" s="7">
        <f>VLOOKUP($A$6,绩效考核基础数据表!$F:$Q,COLUMN(G3),0)</f>
        <v/>
      </c>
      <c r="H6" s="7">
        <f>VLOOKUP($A$6,绩效考核基础数据表!$F:$Q,COLUMN(H3),0)</f>
        <v/>
      </c>
      <c r="I6" s="7">
        <f>VLOOKUP($A$6,绩效考核基础数据表!$F:$Q,COLUMN(I3),0)</f>
        <v/>
      </c>
      <c r="J6" s="7">
        <f>VLOOKUP($A$6,绩效考核基础数据表!$F:$Q,COLUMN(J3),0)</f>
        <v/>
      </c>
      <c r="K6" s="7">
        <f>VLOOKUP($A$6,绩效考核基础数据表!$F:$Q,COLUMN(K3),0)</f>
        <v/>
      </c>
      <c r="L6" s="7">
        <f>VLOOKUP($A$6,绩效考核基础数据表!$F:$Q,COLUMN(L3),0)</f>
        <v/>
      </c>
      <c r="M6" s="7">
        <f>VLOOKUP($A$6,绩效考核基础数据表!$F:$Q,COLUMN(M3),0)</f>
        <v/>
      </c>
      <c r="N6" s="7">
        <f>VLOOKUP($A$6,绩效考核基础数据表!$F:$Q,COLUMN(N3),0)</f>
        <v/>
      </c>
      <c r="O6" s="7">
        <f>VLOOKUP($A$6,绩效考核基础数据表!$F:$Q,COLUMN(O3),0)</f>
        <v/>
      </c>
      <c r="P6" s="7">
        <f>VLOOKUP($A$6,绩效考核基础数据表!$F:$Q,COLUMN(P3),0)</f>
        <v/>
      </c>
      <c r="Q6" s="7">
        <f>VLOOKUP($A$6,绩效考核基础数据表!$F:$Q,COLUMN(Q3),0)</f>
        <v/>
      </c>
      <c r="R6" s="7">
        <f>VLOOKUP($A$6,绩效考核基础数据表!$F:$Q,COLUMN(R3),0)</f>
        <v/>
      </c>
      <c r="S6" s="7">
        <f>VLOOKUP($A$6,绩效考核基础数据表!$F:$Q,COLUMN(S3),0)</f>
        <v/>
      </c>
      <c r="T6" s="7">
        <f>VLOOKUP($A$6,绩效考核基础数据表!$F:$Q,COLUMN(T3),0)</f>
        <v/>
      </c>
      <c r="U6" s="7">
        <f>VLOOKUP($A$6,绩效考核基础数据表!$F:$Q,COLUMN(U3),0)</f>
        <v/>
      </c>
      <c r="V6" s="7">
        <f>VLOOKUP($A$6,绩效考核基础数据表!$F:$Q,COLUMN(V3),0)</f>
        <v/>
      </c>
    </row>
    <row r="7" ht="23.25" customHeight="1" s="180">
      <c r="A7" s="9">
        <f>绩效考核基础数据表!F23</f>
        <v/>
      </c>
      <c r="B7" s="9">
        <f>VLOOKUP($A$7,绩效考核基础数据表!$F:$Q,COLUMN(B4),0)</f>
        <v/>
      </c>
      <c r="C7" s="9">
        <f>VLOOKUP($A$7,绩效考核基础数据表!$F:$Q,COLUMN(C4),0)</f>
        <v/>
      </c>
      <c r="D7" s="9">
        <f>VLOOKUP($A$7,绩效考核基础数据表!$F:$Q,COLUMN(D4),0)</f>
        <v/>
      </c>
      <c r="E7" s="9">
        <f>VLOOKUP($A$7,绩效考核基础数据表!$F:$Q,COLUMN(E4),0)</f>
        <v/>
      </c>
      <c r="F7" s="9">
        <f>VLOOKUP($A$7,绩效考核基础数据表!$F:$Q,COLUMN(F4),0)</f>
        <v/>
      </c>
      <c r="G7" s="9">
        <f>VLOOKUP($A$7,绩效考核基础数据表!$F:$Q,COLUMN(G4),0)</f>
        <v/>
      </c>
      <c r="H7" s="9">
        <f>VLOOKUP($A$7,绩效考核基础数据表!$F:$Q,COLUMN(H4),0)</f>
        <v/>
      </c>
      <c r="I7" s="9">
        <f>VLOOKUP($A$7,绩效考核基础数据表!$F:$Q,COLUMN(I4),0)</f>
        <v/>
      </c>
      <c r="J7" s="9">
        <f>VLOOKUP($A$7,绩效考核基础数据表!$F:$Q,COLUMN(J4),0)</f>
        <v/>
      </c>
      <c r="K7" s="9">
        <f>VLOOKUP($A$7,绩效考核基础数据表!$F:$Q,COLUMN(K4),0)</f>
        <v/>
      </c>
      <c r="L7" s="9">
        <f>VLOOKUP($A$7,绩效考核基础数据表!$F:$Q,COLUMN(L4),0)</f>
        <v/>
      </c>
      <c r="M7" s="9">
        <f>VLOOKUP($A$7,绩效考核基础数据表!$F:$Q,COLUMN(M4),0)</f>
        <v/>
      </c>
      <c r="N7" s="9">
        <f>VLOOKUP($A$7,绩效考核基础数据表!$F:$Q,COLUMN(N4),0)</f>
        <v/>
      </c>
      <c r="O7" s="9">
        <f>VLOOKUP($A$7,绩效考核基础数据表!$F:$Q,COLUMN(O4),0)</f>
        <v/>
      </c>
      <c r="P7" s="9">
        <f>VLOOKUP($A$7,绩效考核基础数据表!$F:$Q,COLUMN(P4),0)</f>
        <v/>
      </c>
      <c r="Q7" s="9">
        <f>VLOOKUP($A$7,绩效考核基础数据表!$F:$Q,COLUMN(Q4),0)</f>
        <v/>
      </c>
      <c r="R7" s="9">
        <f>VLOOKUP($A$7,绩效考核基础数据表!$F:$Q,COLUMN(R4),0)</f>
        <v/>
      </c>
      <c r="S7" s="9">
        <f>VLOOKUP($A$7,绩效考核基础数据表!$F:$Q,COLUMN(S4),0)</f>
        <v/>
      </c>
      <c r="T7" s="9">
        <f>VLOOKUP($A$7,绩效考核基础数据表!$F:$Q,COLUMN(T4),0)</f>
        <v/>
      </c>
      <c r="U7" s="9">
        <f>VLOOKUP($A$7,绩效考核基础数据表!$F:$Q,COLUMN(U4),0)</f>
        <v/>
      </c>
      <c r="V7" s="9">
        <f>VLOOKUP($A$7,绩效考核基础数据表!$F:$Q,COLUMN(V4),0)</f>
        <v/>
      </c>
    </row>
    <row r="8" ht="24.75" customHeight="1" s="180">
      <c r="A8" s="85" t="inlineStr">
        <is>
          <t>超出目标值比例</t>
        </is>
      </c>
      <c r="B8" s="10">
        <f>(B5-绩效考核基础数据表!$F$21)/绩效考核基础数据表!$F$21</f>
        <v/>
      </c>
      <c r="C8" s="10">
        <f>(C5-绩效考核基础数据表!$F$21)/绩效考核基础数据表!$F$21</f>
        <v/>
      </c>
      <c r="D8" s="10">
        <f>(D5-绩效考核基础数据表!$F$21)/绩效考核基础数据表!$F$21</f>
        <v/>
      </c>
      <c r="E8" s="10">
        <f>(E5-绩效考核基础数据表!$F$21)/绩效考核基础数据表!$F$21</f>
        <v/>
      </c>
      <c r="F8" s="10">
        <f>(F5-绩效考核基础数据表!$F$21)/绩效考核基础数据表!$F$21</f>
        <v/>
      </c>
      <c r="G8" s="10">
        <f>(G5-绩效考核基础数据表!$F$21)/绩效考核基础数据表!$F$21</f>
        <v/>
      </c>
      <c r="H8" s="10">
        <f>(H5-绩效考核基础数据表!$F$21)/绩效考核基础数据表!$F$21</f>
        <v/>
      </c>
      <c r="I8" s="10">
        <f>(I5-绩效考核基础数据表!$F$21)/绩效考核基础数据表!$F$21</f>
        <v/>
      </c>
      <c r="J8" s="10">
        <f>(J5-绩效考核基础数据表!$F$21)/绩效考核基础数据表!$F$21</f>
        <v/>
      </c>
      <c r="K8" s="10">
        <f>(K5-绩效考核基础数据表!$F$21)/绩效考核基础数据表!$F$21</f>
        <v/>
      </c>
      <c r="L8" s="10">
        <f>(L5-绩效考核基础数据表!$F$21)/绩效考核基础数据表!$F$21</f>
        <v/>
      </c>
      <c r="M8" s="10">
        <f>(M5-绩效考核基础数据表!$F$21)/绩效考核基础数据表!$F$21</f>
        <v/>
      </c>
      <c r="N8" s="10">
        <f>(N5-绩效考核基础数据表!$F$21)/绩效考核基础数据表!$F$21</f>
        <v/>
      </c>
      <c r="O8" s="10">
        <f>(O5-绩效考核基础数据表!$F$21)/绩效考核基础数据表!$F$21</f>
        <v/>
      </c>
      <c r="P8" s="10">
        <f>(P5-绩效考核基础数据表!$F$21)/绩效考核基础数据表!$F$21</f>
        <v/>
      </c>
      <c r="Q8" s="10">
        <f>(Q5-绩效考核基础数据表!$F$21)/绩效考核基础数据表!$F$21</f>
        <v/>
      </c>
      <c r="R8" s="10">
        <f>(R5-绩效考核基础数据表!$F$21)/绩效考核基础数据表!$F$21</f>
        <v/>
      </c>
      <c r="S8" s="10">
        <f>(S5-绩效考核基础数据表!$F$21)/绩效考核基础数据表!$F$21</f>
        <v/>
      </c>
      <c r="T8" s="10">
        <f>(T5-绩效考核基础数据表!$F$21)/绩效考核基础数据表!$F$21</f>
        <v/>
      </c>
      <c r="U8" s="10">
        <f>(U5-绩效考核基础数据表!$F$21)/绩效考核基础数据表!$F$21</f>
        <v/>
      </c>
      <c r="V8" s="10">
        <f>(V5-绩效考核基础数据表!$F$21)/绩效考核基础数据表!$F$21</f>
        <v/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  <c r="O26" s="11" t="n"/>
      <c r="P26" s="11" t="n"/>
      <c r="Q26" s="11" t="n"/>
      <c r="R26" s="11" t="n"/>
      <c r="S26" s="11" t="n"/>
      <c r="T26" s="11" t="n"/>
      <c r="U26" s="11" t="n"/>
      <c r="V26" s="11" t="n"/>
    </row>
    <row r="27" ht="26.25" customHeight="1" s="180">
      <c r="A27" s="12" t="inlineStr">
        <is>
          <t>总体达标人数</t>
        </is>
      </c>
      <c r="B27" s="25" t="inlineStr">
        <is>
          <t>达标名单</t>
        </is>
      </c>
      <c r="C27" s="14">
        <f t="array" ref="C27">INDEX(绩效考核基础数据表!$6:$6,SMALL(IF((绩效考核基础数据表!$G$21:$P$21&gt;=绩效考核基础数据表!$F$21),COLUMN(绩效考核基础数据表!$G:$P),256),COLUMN(A1)))&amp;""</f>
        <v/>
      </c>
      <c r="D27" s="14">
        <f t="array" ref="D27">INDEX(绩效考核基础数据表!$6:$6,SMALL(IF((绩效考核基础数据表!$G$21:$P$21&gt;=绩效考核基础数据表!$F$21),COLUMN(绩效考核基础数据表!$G:$P),256),COLUMN(B1)))&amp;""</f>
        <v/>
      </c>
      <c r="E27" s="14">
        <f t="array" ref="E27">INDEX(绩效考核基础数据表!$6:$6,SMALL(IF((绩效考核基础数据表!$G$21:$P$21&gt;=绩效考核基础数据表!$F$21),COLUMN(绩效考核基础数据表!$G:$P),256),COLUMN(C1)))&amp;""</f>
        <v/>
      </c>
      <c r="F27" s="14">
        <f t="array" ref="F27">INDEX(绩效考核基础数据表!$6:$6,SMALL(IF((绩效考核基础数据表!$G$21:$P$21&gt;=绩效考核基础数据表!$F$21),COLUMN(绩效考核基础数据表!$G:$P),256),COLUMN(D1)))&amp;""</f>
        <v/>
      </c>
      <c r="G27" s="14">
        <f t="array" ref="G27">INDEX(绩效考核基础数据表!$6:$6,SMALL(IF((绩效考核基础数据表!$G$21:$P$21&gt;=绩效考核基础数据表!$F$21),COLUMN(绩效考核基础数据表!$G:$P),256),COLUMN(E1)))&amp;""</f>
        <v/>
      </c>
      <c r="H27" s="14">
        <f t="array" ref="H27">INDEX(绩效考核基础数据表!$6:$6,SMALL(IF((绩效考核基础数据表!$G$21:$P$21&gt;=绩效考核基础数据表!$F$21),COLUMN(绩效考核基础数据表!$G:$P),256),COLUMN(F1)))&amp;""</f>
        <v/>
      </c>
      <c r="I27" s="14">
        <f t="array" ref="I27">INDEX(绩效考核基础数据表!$6:$6,SMALL(IF((绩效考核基础数据表!$G$21:$P$21&gt;=绩效考核基础数据表!$F$21),COLUMN(绩效考核基础数据表!$G:$P),256),COLUMN(G1)))&amp;""</f>
        <v/>
      </c>
      <c r="J27" s="14">
        <f t="array" ref="J27">INDEX(绩效考核基础数据表!$6:$6,SMALL(IF((绩效考核基础数据表!$G$21:$P$21&gt;=绩效考核基础数据表!$F$21),COLUMN(绩效考核基础数据表!$G:$P),256),COLUMN(H1)))&amp;""</f>
        <v/>
      </c>
      <c r="K27" s="14">
        <f t="array" ref="K27">INDEX(绩效考核基础数据表!$6:$6,SMALL(IF((绩效考核基础数据表!$G$21:$P$21&gt;=绩效考核基础数据表!$F$21),COLUMN(绩效考核基础数据表!$G:$P),256),COLUMN(I1)))&amp;""</f>
        <v/>
      </c>
      <c r="L27" s="14">
        <f t="array" ref="L27">INDEX(绩效考核基础数据表!$6:$6,SMALL(IF((绩效考核基础数据表!$G$21:$P$21&gt;=绩效考核基础数据表!$F$21),COLUMN(绩效考核基础数据表!$G:$P),256),COLUMN(J1)))&amp;""</f>
        <v/>
      </c>
      <c r="M27" s="14">
        <f t="array" ref="M27">INDEX(绩效考核基础数据表!$6:$6,SMALL(IF((绩效考核基础数据表!$G$21:$P$21&gt;=绩效考核基础数据表!$F$21),COLUMN(绩效考核基础数据表!$G:$P),256),COLUMN(K1)))&amp;""</f>
        <v/>
      </c>
      <c r="N27" s="14">
        <f t="array" ref="N27">INDEX(绩效考核基础数据表!$6:$6,SMALL(IF((绩效考核基础数据表!$G$21:$P$21&gt;=绩效考核基础数据表!$F$21),COLUMN(绩效考核基础数据表!$G:$P),256),COLUMN(L1)))&amp;""</f>
        <v/>
      </c>
      <c r="O27" s="14">
        <f t="array" ref="O27">INDEX(绩效考核基础数据表!$6:$6,SMALL(IF((绩效考核基础数据表!$G$21:$P$21&gt;=绩效考核基础数据表!$F$21),COLUMN(绩效考核基础数据表!$G:$P),256),COLUMN(M1)))&amp;""</f>
        <v/>
      </c>
      <c r="P27" s="14">
        <f t="array" ref="P27">INDEX(绩效考核基础数据表!$6:$6,SMALL(IF((绩效考核基础数据表!$G$21:$P$21&gt;=绩效考核基础数据表!$F$21),COLUMN(绩效考核基础数据表!$G:$P),256),COLUMN(N1)))&amp;""</f>
        <v/>
      </c>
      <c r="Q27" s="14">
        <f t="array" ref="Q27">INDEX(绩效考核基础数据表!$6:$6,SMALL(IF((绩效考核基础数据表!$G$21:$P$21&gt;=绩效考核基础数据表!$F$21),COLUMN(绩效考核基础数据表!$G:$P),256),COLUMN(O1)))&amp;""</f>
        <v/>
      </c>
      <c r="R27" s="14">
        <f t="array" ref="R27">INDEX(绩效考核基础数据表!$6:$6,SMALL(IF((绩效考核基础数据表!$G$21:$P$21&gt;=绩效考核基础数据表!$F$21),COLUMN(绩效考核基础数据表!$G:$P),256),COLUMN(P1)))&amp;""</f>
        <v/>
      </c>
      <c r="S27" s="14">
        <f t="array" ref="S27">INDEX(绩效考核基础数据表!$6:$6,SMALL(IF((绩效考核基础数据表!$G$21:$P$21&gt;=绩效考核基础数据表!$F$21),COLUMN(绩效考核基础数据表!$G:$P),256),COLUMN(Q1)))&amp;""</f>
        <v/>
      </c>
      <c r="T27" s="14">
        <f t="array" ref="T27">INDEX(绩效考核基础数据表!$6:$6,SMALL(IF((绩效考核基础数据表!$G$21:$P$21&gt;=绩效考核基础数据表!$F$21),COLUMN(绩效考核基础数据表!$G:$P),256),COLUMN(R1)))&amp;""</f>
        <v/>
      </c>
      <c r="U27" s="14">
        <f t="array" ref="U27">INDEX(绩效考核基础数据表!$6:$6,SMALL(IF((绩效考核基础数据表!$G$21:$P$21&gt;=绩效考核基础数据表!$F$21),COLUMN(绩效考核基础数据表!$G:$P),256),COLUMN(S1)))&amp;""</f>
        <v/>
      </c>
      <c r="V27" s="14">
        <f t="array" ref="V27">INDEX(绩效考核基础数据表!$6:$6,SMALL(IF((绩效考核基础数据表!$G$21:$P$21&gt;=绩效考核基础数据表!$F$21),COLUMN(绩效考核基础数据表!$G:$P),256),COLUMN(T1)))&amp;""</f>
        <v/>
      </c>
    </row>
    <row r="28" ht="28.5" customHeight="1" s="180">
      <c r="A28" s="15">
        <f>SUMPRODUCT(N(绩效考核基础数据表!$G$21:$P$21&gt;=绩效考核基础数据表!$F$21))</f>
        <v/>
      </c>
      <c r="B28" s="16" t="inlineStr">
        <is>
          <t>分数</t>
        </is>
      </c>
      <c r="C28" s="16">
        <f>INDEX(绩效考核基础数据表!$21:$21,MATCH(C27,绩效考核基础数据表!$6:$6,0))</f>
        <v/>
      </c>
      <c r="D28" s="20">
        <f>INDEX(绩效考核基础数据表!$21:$21,MATCH(D27,绩效考核基础数据表!$6:$6,0))</f>
        <v/>
      </c>
      <c r="E28" s="20">
        <f>INDEX(绩效考核基础数据表!$21:$21,MATCH(E27,绩效考核基础数据表!$6:$6,0))</f>
        <v/>
      </c>
      <c r="F28" s="20">
        <f>INDEX(绩效考核基础数据表!$21:$21,MATCH(F27,绩效考核基础数据表!$6:$6,0))</f>
        <v/>
      </c>
      <c r="G28" s="20">
        <f>INDEX(绩效考核基础数据表!$21:$21,MATCH(G27,绩效考核基础数据表!$6:$6,0))</f>
        <v/>
      </c>
      <c r="H28" s="20">
        <f>INDEX(绩效考核基础数据表!$21:$21,MATCH(H27,绩效考核基础数据表!$6:$6,0))</f>
        <v/>
      </c>
      <c r="I28" s="20">
        <f>INDEX(绩效考核基础数据表!$21:$21,MATCH(I27,绩效考核基础数据表!$6:$6,0))</f>
        <v/>
      </c>
      <c r="J28" s="20">
        <f>INDEX(绩效考核基础数据表!$21:$21,MATCH(J27,绩效考核基础数据表!$6:$6,0))</f>
        <v/>
      </c>
      <c r="K28" s="20">
        <f>INDEX(绩效考核基础数据表!$21:$21,MATCH(K27,绩效考核基础数据表!$6:$6,0))</f>
        <v/>
      </c>
      <c r="L28" s="20">
        <f>INDEX(绩效考核基础数据表!$21:$21,MATCH(L27,绩效考核基础数据表!$6:$6,0))</f>
        <v/>
      </c>
      <c r="M28" s="20">
        <f>INDEX(绩效考核基础数据表!$21:$21,MATCH(M27,绩效考核基础数据表!$6:$6,0))</f>
        <v/>
      </c>
      <c r="N28" s="20">
        <f>INDEX(绩效考核基础数据表!$21:$21,MATCH(N27,绩效考核基础数据表!$6:$6,0))</f>
        <v/>
      </c>
      <c r="O28" s="20">
        <f>INDEX(绩效考核基础数据表!$21:$21,MATCH(O27,绩效考核基础数据表!$6:$6,0))</f>
        <v/>
      </c>
      <c r="P28" s="20">
        <f>INDEX(绩效考核基础数据表!$21:$21,MATCH(P27,绩效考核基础数据表!$6:$6,0))</f>
        <v/>
      </c>
      <c r="Q28" s="20">
        <f>INDEX(绩效考核基础数据表!$21:$21,MATCH(Q27,绩效考核基础数据表!$6:$6,0))</f>
        <v/>
      </c>
      <c r="R28" s="20">
        <f>INDEX(绩效考核基础数据表!$21:$21,MATCH(R27,绩效考核基础数据表!$6:$6,0))</f>
        <v/>
      </c>
      <c r="S28" s="20">
        <f>INDEX(绩效考核基础数据表!$21:$21,MATCH(S27,绩效考核基础数据表!$6:$6,0))</f>
        <v/>
      </c>
      <c r="T28" s="20">
        <f>INDEX(绩效考核基础数据表!$21:$21,MATCH(T27,绩效考核基础数据表!$6:$6,0))</f>
        <v/>
      </c>
      <c r="U28" s="20">
        <f>INDEX(绩效考核基础数据表!$21:$21,MATCH(U27,绩效考核基础数据表!$6:$6,0))</f>
        <v/>
      </c>
      <c r="V28" s="20">
        <f>INDEX(绩效考核基础数据表!$21:$21,MATCH(V27,绩效考核基础数据表!$6:$6,0))</f>
        <v/>
      </c>
    </row>
    <row r="29" ht="21" customHeight="1" s="180">
      <c r="A29" s="17" t="inlineStr">
        <is>
          <t>占比</t>
        </is>
      </c>
      <c r="B29" s="18" t="inlineStr">
        <is>
          <t>排名</t>
        </is>
      </c>
      <c r="C29" s="18">
        <f>INDEX(绩效考核基础数据表!$22:$22,MATCH(C27,绩效考核基础数据表!$6:$6,0))</f>
        <v/>
      </c>
      <c r="D29" s="18">
        <f>INDEX(绩效考核基础数据表!$22:$22,MATCH(D27,绩效考核基础数据表!$6:$6,0))</f>
        <v/>
      </c>
      <c r="E29" s="18">
        <f>INDEX(绩效考核基础数据表!$22:$22,MATCH(E27,绩效考核基础数据表!$6:$6,0))</f>
        <v/>
      </c>
      <c r="F29" s="18">
        <f>INDEX(绩效考核基础数据表!$22:$22,MATCH(F27,绩效考核基础数据表!$6:$6,0))</f>
        <v/>
      </c>
      <c r="G29" s="18">
        <f>INDEX(绩效考核基础数据表!$22:$22,MATCH(G27,绩效考核基础数据表!$6:$6,0))</f>
        <v/>
      </c>
      <c r="H29" s="18">
        <f>INDEX(绩效考核基础数据表!$22:$22,MATCH(H27,绩效考核基础数据表!$6:$6,0))</f>
        <v/>
      </c>
      <c r="I29" s="18">
        <f>INDEX(绩效考核基础数据表!$22:$22,MATCH(I27,绩效考核基础数据表!$6:$6,0))</f>
        <v/>
      </c>
      <c r="J29" s="18">
        <f>INDEX(绩效考核基础数据表!$22:$22,MATCH(J27,绩效考核基础数据表!$6:$6,0))</f>
        <v/>
      </c>
      <c r="K29" s="18">
        <f>INDEX(绩效考核基础数据表!$22:$22,MATCH(K27,绩效考核基础数据表!$6:$6,0))</f>
        <v/>
      </c>
      <c r="L29" s="18">
        <f>INDEX(绩效考核基础数据表!$22:$22,MATCH(L27,绩效考核基础数据表!$6:$6,0))</f>
        <v/>
      </c>
      <c r="M29" s="18">
        <f>INDEX(绩效考核基础数据表!$22:$22,MATCH(M27,绩效考核基础数据表!$6:$6,0))</f>
        <v/>
      </c>
      <c r="N29" s="18">
        <f>INDEX(绩效考核基础数据表!$22:$22,MATCH(N27,绩效考核基础数据表!$6:$6,0))</f>
        <v/>
      </c>
      <c r="O29" s="18">
        <f>INDEX(绩效考核基础数据表!$22:$22,MATCH(O27,绩效考核基础数据表!$6:$6,0))</f>
        <v/>
      </c>
      <c r="P29" s="18">
        <f>INDEX(绩效考核基础数据表!$22:$22,MATCH(P27,绩效考核基础数据表!$6:$6,0))</f>
        <v/>
      </c>
      <c r="Q29" s="18">
        <f>INDEX(绩效考核基础数据表!$22:$22,MATCH(Q27,绩效考核基础数据表!$6:$6,0))</f>
        <v/>
      </c>
      <c r="R29" s="18">
        <f>INDEX(绩效考核基础数据表!$22:$22,MATCH(R27,绩效考核基础数据表!$6:$6,0))</f>
        <v/>
      </c>
      <c r="S29" s="18">
        <f>INDEX(绩效考核基础数据表!$22:$22,MATCH(S27,绩效考核基础数据表!$6:$6,0))</f>
        <v/>
      </c>
      <c r="T29" s="18">
        <f>INDEX(绩效考核基础数据表!$22:$22,MATCH(T27,绩效考核基础数据表!$6:$6,0))</f>
        <v/>
      </c>
      <c r="U29" s="18">
        <f>INDEX(绩效考核基础数据表!$22:$22,MATCH(U27,绩效考核基础数据表!$6:$6,0))</f>
        <v/>
      </c>
      <c r="V29" s="18">
        <f>INDEX(绩效考核基础数据表!$22:$22,MATCH(V27,绩效考核基础数据表!$6:$6,0))</f>
        <v/>
      </c>
    </row>
    <row r="30" ht="21" customHeight="1" s="180">
      <c r="A30" s="19">
        <f>A28/COUNTA(绩效考核基础数据表!$G$21:$P$21)</f>
        <v/>
      </c>
      <c r="B30" s="16" t="inlineStr">
        <is>
          <t>等级</t>
        </is>
      </c>
      <c r="C30" s="20">
        <f>INDEX(绩效考核基础数据表!$23:$23,MATCH(C27,绩效考核基础数据表!$6:$6,0))</f>
        <v/>
      </c>
      <c r="D30" s="20">
        <f>INDEX(绩效考核基础数据表!$23:$23,MATCH(D27,绩效考核基础数据表!$6:$6,0))</f>
        <v/>
      </c>
      <c r="E30" s="20">
        <f>INDEX(绩效考核基础数据表!$23:$23,MATCH(E27,绩效考核基础数据表!$6:$6,0))</f>
        <v/>
      </c>
      <c r="F30" s="20">
        <f>INDEX(绩效考核基础数据表!$23:$23,MATCH(F27,绩效考核基础数据表!$6:$6,0))</f>
        <v/>
      </c>
      <c r="G30" s="20">
        <f>INDEX(绩效考核基础数据表!$23:$23,MATCH(G27,绩效考核基础数据表!$6:$6,0))</f>
        <v/>
      </c>
      <c r="H30" s="20">
        <f>INDEX(绩效考核基础数据表!$23:$23,MATCH(H27,绩效考核基础数据表!$6:$6,0))</f>
        <v/>
      </c>
      <c r="I30" s="20">
        <f>INDEX(绩效考核基础数据表!$23:$23,MATCH(I27,绩效考核基础数据表!$6:$6,0))</f>
        <v/>
      </c>
      <c r="J30" s="20">
        <f>INDEX(绩效考核基础数据表!$23:$23,MATCH(J27,绩效考核基础数据表!$6:$6,0))</f>
        <v/>
      </c>
      <c r="K30" s="20">
        <f>INDEX(绩效考核基础数据表!$23:$23,MATCH(K27,绩效考核基础数据表!$6:$6,0))</f>
        <v/>
      </c>
      <c r="L30" s="20">
        <f>INDEX(绩效考核基础数据表!$23:$23,MATCH(L27,绩效考核基础数据表!$6:$6,0))</f>
        <v/>
      </c>
      <c r="M30" s="20">
        <f>INDEX(绩效考核基础数据表!$23:$23,MATCH(M27,绩效考核基础数据表!$6:$6,0))</f>
        <v/>
      </c>
      <c r="N30" s="20">
        <f>INDEX(绩效考核基础数据表!$23:$23,MATCH(N27,绩效考核基础数据表!$6:$6,0))</f>
        <v/>
      </c>
      <c r="O30" s="20">
        <f>INDEX(绩效考核基础数据表!$23:$23,MATCH(O27,绩效考核基础数据表!$6:$6,0))</f>
        <v/>
      </c>
      <c r="P30" s="20">
        <f>INDEX(绩效考核基础数据表!$23:$23,MATCH(P27,绩效考核基础数据表!$6:$6,0))</f>
        <v/>
      </c>
      <c r="Q30" s="20">
        <f>INDEX(绩效考核基础数据表!$23:$23,MATCH(Q27,绩效考核基础数据表!$6:$6,0))</f>
        <v/>
      </c>
      <c r="R30" s="20">
        <f>INDEX(绩效考核基础数据表!$23:$23,MATCH(R27,绩效考核基础数据表!$6:$6,0))</f>
        <v/>
      </c>
      <c r="S30" s="20">
        <f>INDEX(绩效考核基础数据表!$23:$23,MATCH(S27,绩效考核基础数据表!$6:$6,0))</f>
        <v/>
      </c>
      <c r="T30" s="20">
        <f>INDEX(绩效考核基础数据表!$23:$23,MATCH(T27,绩效考核基础数据表!$6:$6,0))</f>
        <v/>
      </c>
      <c r="U30" s="20">
        <f>INDEX(绩效考核基础数据表!$23:$23,MATCH(U27,绩效考核基础数据表!$6:$6,0))</f>
        <v/>
      </c>
      <c r="V30" s="20">
        <f>INDEX(绩效考核基础数据表!$23:$23,MATCH(V27,绩效考核基础数据表!$6:$6,0))</f>
        <v/>
      </c>
    </row>
    <row r="31" ht="21" customHeight="1" s="180">
      <c r="A31" s="221" t="n"/>
      <c r="B31" s="18" t="inlineStr">
        <is>
          <t>超出比例</t>
        </is>
      </c>
      <c r="C31" s="21">
        <f>(C28-绩效考核基础数据表!$F$21)/绩效考核基础数据表!$F$21</f>
        <v/>
      </c>
      <c r="D31" s="21">
        <f>(D28-绩效考核基础数据表!$F$21)/绩效考核基础数据表!$F$21</f>
        <v/>
      </c>
      <c r="E31" s="21">
        <f>(E28-绩效考核基础数据表!$F$21)/绩效考核基础数据表!$F$21</f>
        <v/>
      </c>
      <c r="F31" s="21">
        <f>(F28-绩效考核基础数据表!$F$21)/绩效考核基础数据表!$F$21</f>
        <v/>
      </c>
      <c r="G31" s="21">
        <f>(G28-绩效考核基础数据表!$F$21)/绩效考核基础数据表!$F$21</f>
        <v/>
      </c>
      <c r="H31" s="21">
        <f>(H28-绩效考核基础数据表!$F$21)/绩效考核基础数据表!$F$21</f>
        <v/>
      </c>
      <c r="I31" s="21">
        <f>(I28-绩效考核基础数据表!$F$21)/绩效考核基础数据表!$F$21</f>
        <v/>
      </c>
      <c r="J31" s="21">
        <f>(J28-绩效考核基础数据表!$F$21)/绩效考核基础数据表!$F$21</f>
        <v/>
      </c>
      <c r="K31" s="21">
        <f>(K28-绩效考核基础数据表!$F$21)/绩效考核基础数据表!$F$21</f>
        <v/>
      </c>
      <c r="L31" s="21">
        <f>(L28-绩效考核基础数据表!$F$21)/绩效考核基础数据表!$F$21</f>
        <v/>
      </c>
      <c r="M31" s="21">
        <f>(M28-绩效考核基础数据表!$F$21)/绩效考核基础数据表!$F$21</f>
        <v/>
      </c>
      <c r="N31" s="21">
        <f>(N28-绩效考核基础数据表!$F$21)/绩效考核基础数据表!$F$21</f>
        <v/>
      </c>
      <c r="O31" s="21">
        <f>(O28-绩效考核基础数据表!$F$21)/绩效考核基础数据表!$F$21</f>
        <v/>
      </c>
      <c r="P31" s="21">
        <f>(P28-绩效考核基础数据表!$F$21)/绩效考核基础数据表!$F$21</f>
        <v/>
      </c>
      <c r="Q31" s="21">
        <f>(Q28-绩效考核基础数据表!$F$21)/绩效考核基础数据表!$F$21</f>
        <v/>
      </c>
      <c r="R31" s="21">
        <f>(R28-绩效考核基础数据表!$F$21)/绩效考核基础数据表!$F$21</f>
        <v/>
      </c>
      <c r="S31" s="21">
        <f>(S28-绩效考核基础数据表!$F$21)/绩效考核基础数据表!$F$21</f>
        <v/>
      </c>
      <c r="T31" s="21">
        <f>(T28-绩效考核基础数据表!$F$21)/绩效考核基础数据表!$F$21</f>
        <v/>
      </c>
      <c r="U31" s="21">
        <f>(U28-绩效考核基础数据表!$F$21)/绩效考核基础数据表!$F$21</f>
        <v/>
      </c>
      <c r="V31" s="21">
        <f>(V28-绩效考核基础数据表!$F$21)/绩效考核基础数据表!$F$21</f>
        <v/>
      </c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1" t="n"/>
      <c r="Q32" s="11" t="n"/>
      <c r="R32" s="11" t="n"/>
      <c r="S32" s="11" t="n"/>
      <c r="T32" s="11" t="n"/>
      <c r="U32" s="11" t="n"/>
      <c r="V32" s="11" t="n"/>
    </row>
    <row r="33" ht="25.5" customHeight="1" s="180">
      <c r="A33" s="12" t="inlineStr">
        <is>
          <t>未达标人数</t>
        </is>
      </c>
      <c r="B33" s="13" t="inlineStr">
        <is>
          <t>未达标名单</t>
        </is>
      </c>
      <c r="C33" s="14">
        <f t="array" ref="C33">INDEX(绩效考核基础数据表!$6:$6,SMALL(IF((绩效考核基础数据表!$G$21:$P$21&lt;绩效考核基础数据表!$F$21),COLUMN(绩效考核基础数据表!$G:$P),256),COLUMN(A7)))&amp;""</f>
        <v/>
      </c>
      <c r="D33" s="14">
        <f t="array" ref="D33">INDEX(绩效考核基础数据表!$6:$6,SMALL(IF((绩效考核基础数据表!$G$21:$P$21&lt;绩效考核基础数据表!$F$21),COLUMN(绩效考核基础数据表!$G:$P),256),COLUMN(B7)))&amp;""</f>
        <v/>
      </c>
      <c r="E33" s="14">
        <f t="array" ref="E33">INDEX(绩效考核基础数据表!$6:$6,SMALL(IF((绩效考核基础数据表!$G$21:$P$21&lt;绩效考核基础数据表!$F$21),COLUMN(绩效考核基础数据表!$G:$P),256),COLUMN(C7)))&amp;""</f>
        <v/>
      </c>
      <c r="F33" s="14">
        <f t="array" ref="F33">INDEX(绩效考核基础数据表!$6:$6,SMALL(IF((绩效考核基础数据表!$G$21:$P$21&lt;绩效考核基础数据表!$F$21),COLUMN(绩效考核基础数据表!$G:$P),256),COLUMN(D7)))&amp;""</f>
        <v/>
      </c>
      <c r="G33" s="14">
        <f t="array" ref="G33">INDEX(绩效考核基础数据表!$6:$6,SMALL(IF((绩效考核基础数据表!$G$21:$P$21&lt;绩效考核基础数据表!$F$21),COLUMN(绩效考核基础数据表!$G:$P),256),COLUMN(E7)))&amp;""</f>
        <v/>
      </c>
      <c r="H33" s="14">
        <f t="array" ref="H33">INDEX(绩效考核基础数据表!$6:$6,SMALL(IF((绩效考核基础数据表!$G$21:$P$21&lt;绩效考核基础数据表!$F$21),COLUMN(绩效考核基础数据表!$G:$P),256),COLUMN(F7)))&amp;""</f>
        <v/>
      </c>
      <c r="I33" s="14">
        <f t="array" ref="I33">INDEX(绩效考核基础数据表!$6:$6,SMALL(IF((绩效考核基础数据表!$G$21:$P$21&lt;绩效考核基础数据表!$F$21),COLUMN(绩效考核基础数据表!$G:$P),256),COLUMN(G7)))&amp;""</f>
        <v/>
      </c>
      <c r="J33" s="14">
        <f t="array" ref="J33">INDEX(绩效考核基础数据表!$6:$6,SMALL(IF((绩效考核基础数据表!$G$21:$P$21&lt;绩效考核基础数据表!$F$21),COLUMN(绩效考核基础数据表!$G:$P),256),COLUMN(H7)))&amp;""</f>
        <v/>
      </c>
      <c r="K33" s="14">
        <f t="array" ref="K33">INDEX(绩效考核基础数据表!$6:$6,SMALL(IF((绩效考核基础数据表!$G$21:$P$21&lt;绩效考核基础数据表!$F$21),COLUMN(绩效考核基础数据表!$G:$P),256),COLUMN(I7)))&amp;""</f>
        <v/>
      </c>
      <c r="L33" s="14">
        <f t="array" ref="L33">INDEX(绩效考核基础数据表!$6:$6,SMALL(IF((绩效考核基础数据表!$G$21:$P$21&lt;绩效考核基础数据表!$F$21),COLUMN(绩效考核基础数据表!$G:$P),256),COLUMN(J7)))&amp;""</f>
        <v/>
      </c>
      <c r="M33" s="14">
        <f t="array" ref="M33">INDEX(绩效考核基础数据表!$6:$6,SMALL(IF((绩效考核基础数据表!$G$21:$P$21&lt;绩效考核基础数据表!$F$21),COLUMN(绩效考核基础数据表!$G:$P),256),COLUMN(K7)))&amp;""</f>
        <v/>
      </c>
      <c r="N33" s="14">
        <f t="array" ref="N33">INDEX(绩效考核基础数据表!$6:$6,SMALL(IF((绩效考核基础数据表!$G$21:$P$21&lt;绩效考核基础数据表!$F$21),COLUMN(绩效考核基础数据表!$G:$P),256),COLUMN(L7)))&amp;""</f>
        <v/>
      </c>
      <c r="O33" s="14">
        <f t="array" ref="O33">INDEX(绩效考核基础数据表!$6:$6,SMALL(IF((绩效考核基础数据表!$G$21:$P$21&lt;绩效考核基础数据表!$F$21),COLUMN(绩效考核基础数据表!$G:$P),256),COLUMN(M7)))&amp;""</f>
        <v/>
      </c>
      <c r="P33" s="14">
        <f t="array" ref="P33">INDEX(绩效考核基础数据表!$6:$6,SMALL(IF((绩效考核基础数据表!$G$21:$P$21&lt;绩效考核基础数据表!$F$21),COLUMN(绩效考核基础数据表!$G:$P),256),COLUMN(N7)))&amp;""</f>
        <v/>
      </c>
      <c r="Q33" s="14">
        <f t="array" ref="Q33">INDEX(绩效考核基础数据表!$6:$6,SMALL(IF((绩效考核基础数据表!$G$21:$P$21&lt;绩效考核基础数据表!$F$21),COLUMN(绩效考核基础数据表!$G:$P),256),COLUMN(O7)))&amp;""</f>
        <v/>
      </c>
      <c r="R33" s="14">
        <f t="array" ref="R33">INDEX(绩效考核基础数据表!$6:$6,SMALL(IF((绩效考核基础数据表!$G$21:$P$21&lt;绩效考核基础数据表!$F$21),COLUMN(绩效考核基础数据表!$G:$P),256),COLUMN(P7)))&amp;""</f>
        <v/>
      </c>
      <c r="S33" s="14">
        <f t="array" ref="S33">INDEX(绩效考核基础数据表!$6:$6,SMALL(IF((绩效考核基础数据表!$G$21:$P$21&lt;绩效考核基础数据表!$F$21),COLUMN(绩效考核基础数据表!$G:$P),256),COLUMN(Q7)))&amp;""</f>
        <v/>
      </c>
      <c r="T33" s="14">
        <f t="array" ref="T33">INDEX(绩效考核基础数据表!$6:$6,SMALL(IF((绩效考核基础数据表!$G$21:$P$21&lt;绩效考核基础数据表!$F$21),COLUMN(绩效考核基础数据表!$G:$P),256),COLUMN(R7)))&amp;""</f>
        <v/>
      </c>
      <c r="U33" s="14">
        <f t="array" ref="U33">INDEX(绩效考核基础数据表!$6:$6,SMALL(IF((绩效考核基础数据表!$G$21:$P$21&lt;绩效考核基础数据表!$F$21),COLUMN(绩效考核基础数据表!$G:$P),256),COLUMN(S7)))&amp;""</f>
        <v/>
      </c>
      <c r="V33" s="14">
        <f t="array" ref="V33">INDEX(绩效考核基础数据表!$6:$6,SMALL(IF((绩效考核基础数据表!$G$21:$P$21&lt;绩效考核基础数据表!$F$21),COLUMN(绩效考核基础数据表!$G:$P),256),COLUMN(T7)))&amp;""</f>
        <v/>
      </c>
    </row>
    <row r="34" ht="27.75" customHeight="1" s="180">
      <c r="A34" s="15">
        <f>SUMPRODUCT(N(绩效考核基础数据表!$G$21:$P$21&lt;绩效考核基础数据表!$F$21))</f>
        <v/>
      </c>
      <c r="B34" s="16" t="inlineStr">
        <is>
          <t>分数</t>
        </is>
      </c>
      <c r="C34" s="16">
        <f>INDEX(绩效考核基础数据表!$21:$21,MATCH(C33,绩效考核基础数据表!$6:$6,0))</f>
        <v/>
      </c>
      <c r="D34" s="20">
        <f>INDEX(绩效考核基础数据表!$21:$21,MATCH(D33,绩效考核基础数据表!$6:$6,0))</f>
        <v/>
      </c>
      <c r="E34" s="20">
        <f>INDEX(绩效考核基础数据表!$21:$21,MATCH(E33,绩效考核基础数据表!$6:$6,0))</f>
        <v/>
      </c>
      <c r="F34" s="20">
        <f>INDEX(绩效考核基础数据表!$21:$21,MATCH(F33,绩效考核基础数据表!$6:$6,0))</f>
        <v/>
      </c>
      <c r="G34" s="20">
        <f>INDEX(绩效考核基础数据表!$21:$21,MATCH(G33,绩效考核基础数据表!$6:$6,0))</f>
        <v/>
      </c>
      <c r="H34" s="20">
        <f>INDEX(绩效考核基础数据表!$21:$21,MATCH(H33,绩效考核基础数据表!$6:$6,0))</f>
        <v/>
      </c>
      <c r="I34" s="20">
        <f>INDEX(绩效考核基础数据表!$21:$21,MATCH(I33,绩效考核基础数据表!$6:$6,0))</f>
        <v/>
      </c>
      <c r="J34" s="20">
        <f>INDEX(绩效考核基础数据表!$21:$21,MATCH(J33,绩效考核基础数据表!$6:$6,0))</f>
        <v/>
      </c>
      <c r="K34" s="20">
        <f>INDEX(绩效考核基础数据表!$21:$21,MATCH(K33,绩效考核基础数据表!$6:$6,0))</f>
        <v/>
      </c>
      <c r="L34" s="20">
        <f>INDEX(绩效考核基础数据表!$21:$21,MATCH(L33,绩效考核基础数据表!$6:$6,0))</f>
        <v/>
      </c>
      <c r="M34" s="20">
        <f>INDEX(绩效考核基础数据表!$21:$21,MATCH(M33,绩效考核基础数据表!$6:$6,0))</f>
        <v/>
      </c>
      <c r="N34" s="20">
        <f>INDEX(绩效考核基础数据表!$21:$21,MATCH(N33,绩效考核基础数据表!$6:$6,0))</f>
        <v/>
      </c>
      <c r="O34" s="20">
        <f>INDEX(绩效考核基础数据表!$21:$21,MATCH(O33,绩效考核基础数据表!$6:$6,0))</f>
        <v/>
      </c>
      <c r="P34" s="20">
        <f>INDEX(绩效考核基础数据表!$21:$21,MATCH(P33,绩效考核基础数据表!$6:$6,0))</f>
        <v/>
      </c>
      <c r="Q34" s="20">
        <f>INDEX(绩效考核基础数据表!$21:$21,MATCH(Q33,绩效考核基础数据表!$6:$6,0))</f>
        <v/>
      </c>
      <c r="R34" s="20">
        <f>INDEX(绩效考核基础数据表!$21:$21,MATCH(R33,绩效考核基础数据表!$6:$6,0))</f>
        <v/>
      </c>
      <c r="S34" s="20">
        <f>INDEX(绩效考核基础数据表!$21:$21,MATCH(S33,绩效考核基础数据表!$6:$6,0))</f>
        <v/>
      </c>
      <c r="T34" s="20">
        <f>INDEX(绩效考核基础数据表!$21:$21,MATCH(T33,绩效考核基础数据表!$6:$6,0))</f>
        <v/>
      </c>
      <c r="U34" s="20">
        <f>INDEX(绩效考核基础数据表!$21:$21,MATCH(U33,绩效考核基础数据表!$6:$6,0))</f>
        <v/>
      </c>
      <c r="V34" s="20">
        <f>INDEX(绩效考核基础数据表!$21:$21,MATCH(V33,绩效考核基础数据表!$6:$6,0))</f>
        <v/>
      </c>
    </row>
    <row r="35" ht="21" customHeight="1" s="180">
      <c r="A35" s="17" t="inlineStr">
        <is>
          <t>占比</t>
        </is>
      </c>
      <c r="B35" s="18" t="inlineStr">
        <is>
          <t>排名</t>
        </is>
      </c>
      <c r="C35" s="18">
        <f>INDEX(绩效考核基础数据表!$22:$22,MATCH(C33,绩效考核基础数据表!$6:$6,0))</f>
        <v/>
      </c>
      <c r="D35" s="18">
        <f>INDEX(绩效考核基础数据表!$22:$22,MATCH(D33,绩效考核基础数据表!$6:$6,0))</f>
        <v/>
      </c>
      <c r="E35" s="18">
        <f>INDEX(绩效考核基础数据表!$22:$22,MATCH(E33,绩效考核基础数据表!$6:$6,0))</f>
        <v/>
      </c>
      <c r="F35" s="18">
        <f>INDEX(绩效考核基础数据表!$22:$22,MATCH(F33,绩效考核基础数据表!$6:$6,0))</f>
        <v/>
      </c>
      <c r="G35" s="18">
        <f>INDEX(绩效考核基础数据表!$22:$22,MATCH(G33,绩效考核基础数据表!$6:$6,0))</f>
        <v/>
      </c>
      <c r="H35" s="18">
        <f>INDEX(绩效考核基础数据表!$22:$22,MATCH(H33,绩效考核基础数据表!$6:$6,0))</f>
        <v/>
      </c>
      <c r="I35" s="18">
        <f>INDEX(绩效考核基础数据表!$22:$22,MATCH(I33,绩效考核基础数据表!$6:$6,0))</f>
        <v/>
      </c>
      <c r="J35" s="18">
        <f>INDEX(绩效考核基础数据表!$22:$22,MATCH(J33,绩效考核基础数据表!$6:$6,0))</f>
        <v/>
      </c>
      <c r="K35" s="18">
        <f>INDEX(绩效考核基础数据表!$22:$22,MATCH(K33,绩效考核基础数据表!$6:$6,0))</f>
        <v/>
      </c>
      <c r="L35" s="18">
        <f>INDEX(绩效考核基础数据表!$22:$22,MATCH(L33,绩效考核基础数据表!$6:$6,0))</f>
        <v/>
      </c>
      <c r="M35" s="18">
        <f>INDEX(绩效考核基础数据表!$22:$22,MATCH(M33,绩效考核基础数据表!$6:$6,0))</f>
        <v/>
      </c>
      <c r="N35" s="18">
        <f>INDEX(绩效考核基础数据表!$22:$22,MATCH(N33,绩效考核基础数据表!$6:$6,0))</f>
        <v/>
      </c>
      <c r="O35" s="18">
        <f>INDEX(绩效考核基础数据表!$22:$22,MATCH(O33,绩效考核基础数据表!$6:$6,0))</f>
        <v/>
      </c>
      <c r="P35" s="18">
        <f>INDEX(绩效考核基础数据表!$22:$22,MATCH(P33,绩效考核基础数据表!$6:$6,0))</f>
        <v/>
      </c>
      <c r="Q35" s="18">
        <f>INDEX(绩效考核基础数据表!$22:$22,MATCH(Q33,绩效考核基础数据表!$6:$6,0))</f>
        <v/>
      </c>
      <c r="R35" s="18">
        <f>INDEX(绩效考核基础数据表!$22:$22,MATCH(R33,绩效考核基础数据表!$6:$6,0))</f>
        <v/>
      </c>
      <c r="S35" s="18">
        <f>INDEX(绩效考核基础数据表!$22:$22,MATCH(S33,绩效考核基础数据表!$6:$6,0))</f>
        <v/>
      </c>
      <c r="T35" s="18">
        <f>INDEX(绩效考核基础数据表!$22:$22,MATCH(T33,绩效考核基础数据表!$6:$6,0))</f>
        <v/>
      </c>
      <c r="U35" s="18">
        <f>INDEX(绩效考核基础数据表!$22:$22,MATCH(U33,绩效考核基础数据表!$6:$6,0))</f>
        <v/>
      </c>
      <c r="V35" s="18">
        <f>INDEX(绩效考核基础数据表!$22:$22,MATCH(V33,绩效考核基础数据表!$6:$6,0))</f>
        <v/>
      </c>
    </row>
    <row r="36" ht="21" customHeight="1" s="180">
      <c r="A36" s="19">
        <f>A34/COUNTA(绩效考核基础数据表!$G$21:$P$21)</f>
        <v/>
      </c>
      <c r="B36" s="16" t="inlineStr">
        <is>
          <t>等级</t>
        </is>
      </c>
      <c r="C36" s="20">
        <f>INDEX(绩效考核基础数据表!$23:$23,MATCH(C33,绩效考核基础数据表!$6:$6,0))</f>
        <v/>
      </c>
      <c r="D36" s="20">
        <f>INDEX(绩效考核基础数据表!$23:$23,MATCH(D33,绩效考核基础数据表!$6:$6,0))</f>
        <v/>
      </c>
      <c r="E36" s="20">
        <f>INDEX(绩效考核基础数据表!$23:$23,MATCH(E33,绩效考核基础数据表!$6:$6,0))</f>
        <v/>
      </c>
      <c r="F36" s="20">
        <f>INDEX(绩效考核基础数据表!$23:$23,MATCH(F33,绩效考核基础数据表!$6:$6,0))</f>
        <v/>
      </c>
      <c r="G36" s="20">
        <f>INDEX(绩效考核基础数据表!$23:$23,MATCH(G33,绩效考核基础数据表!$6:$6,0))</f>
        <v/>
      </c>
      <c r="H36" s="20">
        <f>INDEX(绩效考核基础数据表!$23:$23,MATCH(H33,绩效考核基础数据表!$6:$6,0))</f>
        <v/>
      </c>
      <c r="I36" s="20">
        <f>INDEX(绩效考核基础数据表!$23:$23,MATCH(I33,绩效考核基础数据表!$6:$6,0))</f>
        <v/>
      </c>
      <c r="J36" s="20">
        <f>INDEX(绩效考核基础数据表!$23:$23,MATCH(J33,绩效考核基础数据表!$6:$6,0))</f>
        <v/>
      </c>
      <c r="K36" s="20">
        <f>INDEX(绩效考核基础数据表!$23:$23,MATCH(K33,绩效考核基础数据表!$6:$6,0))</f>
        <v/>
      </c>
      <c r="L36" s="20">
        <f>INDEX(绩效考核基础数据表!$23:$23,MATCH(L33,绩效考核基础数据表!$6:$6,0))</f>
        <v/>
      </c>
      <c r="M36" s="20">
        <f>INDEX(绩效考核基础数据表!$23:$23,MATCH(M33,绩效考核基础数据表!$6:$6,0))</f>
        <v/>
      </c>
      <c r="N36" s="20">
        <f>INDEX(绩效考核基础数据表!$23:$23,MATCH(N33,绩效考核基础数据表!$6:$6,0))</f>
        <v/>
      </c>
      <c r="O36" s="20">
        <f>INDEX(绩效考核基础数据表!$23:$23,MATCH(O33,绩效考核基础数据表!$6:$6,0))</f>
        <v/>
      </c>
      <c r="P36" s="20">
        <f>INDEX(绩效考核基础数据表!$23:$23,MATCH(P33,绩效考核基础数据表!$6:$6,0))</f>
        <v/>
      </c>
      <c r="Q36" s="20">
        <f>INDEX(绩效考核基础数据表!$23:$23,MATCH(Q33,绩效考核基础数据表!$6:$6,0))</f>
        <v/>
      </c>
      <c r="R36" s="20">
        <f>INDEX(绩效考核基础数据表!$23:$23,MATCH(R33,绩效考核基础数据表!$6:$6,0))</f>
        <v/>
      </c>
      <c r="S36" s="20">
        <f>INDEX(绩效考核基础数据表!$23:$23,MATCH(S33,绩效考核基础数据表!$6:$6,0))</f>
        <v/>
      </c>
      <c r="T36" s="20">
        <f>INDEX(绩效考核基础数据表!$23:$23,MATCH(T33,绩效考核基础数据表!$6:$6,0))</f>
        <v/>
      </c>
      <c r="U36" s="20">
        <f>INDEX(绩效考核基础数据表!$23:$23,MATCH(U33,绩效考核基础数据表!$6:$6,0))</f>
        <v/>
      </c>
      <c r="V36" s="20">
        <f>INDEX(绩效考核基础数据表!$23:$23,MATCH(V33,绩效考核基础数据表!$6:$6,0))</f>
        <v/>
      </c>
    </row>
    <row r="37" ht="21" customHeight="1" s="180">
      <c r="A37" s="221" t="n"/>
      <c r="B37" s="18" t="inlineStr">
        <is>
          <t>超出比例</t>
        </is>
      </c>
      <c r="C37" s="21">
        <f>(C34-绩效考核基础数据表!$F$21)/绩效考核基础数据表!$F$21</f>
        <v/>
      </c>
      <c r="D37" s="21">
        <f>(D34-绩效考核基础数据表!$F$21)/绩效考核基础数据表!$F$21</f>
        <v/>
      </c>
      <c r="E37" s="21">
        <f>(E34-绩效考核基础数据表!$F$21)/绩效考核基础数据表!$F$21</f>
        <v/>
      </c>
      <c r="F37" s="21">
        <f>(F34-绩效考核基础数据表!$F$21)/绩效考核基础数据表!$F$21</f>
        <v/>
      </c>
      <c r="G37" s="21">
        <f>(G34-绩效考核基础数据表!$F$21)/绩效考核基础数据表!$F$21</f>
        <v/>
      </c>
      <c r="H37" s="21">
        <f>(H34-绩效考核基础数据表!$F$21)/绩效考核基础数据表!$F$21</f>
        <v/>
      </c>
      <c r="I37" s="21">
        <f>(I34-绩效考核基础数据表!$F$21)/绩效考核基础数据表!$F$21</f>
        <v/>
      </c>
      <c r="J37" s="21">
        <f>(J34-绩效考核基础数据表!$F$21)/绩效考核基础数据表!$F$21</f>
        <v/>
      </c>
      <c r="K37" s="21">
        <f>(K34-绩效考核基础数据表!$F$21)/绩效考核基础数据表!$F$21</f>
        <v/>
      </c>
      <c r="L37" s="21">
        <f>(L34-绩效考核基础数据表!$F$21)/绩效考核基础数据表!$F$21</f>
        <v/>
      </c>
      <c r="M37" s="21">
        <f>(M34-绩效考核基础数据表!$F$21)/绩效考核基础数据表!$F$21</f>
        <v/>
      </c>
      <c r="N37" s="21">
        <f>(N34-绩效考核基础数据表!$F$21)/绩效考核基础数据表!$F$21</f>
        <v/>
      </c>
      <c r="O37" s="21">
        <f>(O34-绩效考核基础数据表!$F$21)/绩效考核基础数据表!$F$21</f>
        <v/>
      </c>
      <c r="P37" s="21">
        <f>(P34-绩效考核基础数据表!$F$21)/绩效考核基础数据表!$F$21</f>
        <v/>
      </c>
      <c r="Q37" s="21">
        <f>(Q34-绩效考核基础数据表!$F$21)/绩效考核基础数据表!$F$21</f>
        <v/>
      </c>
      <c r="R37" s="21">
        <f>(R34-绩效考核基础数据表!$F$21)/绩效考核基础数据表!$F$21</f>
        <v/>
      </c>
      <c r="S37" s="21">
        <f>(S34-绩效考核基础数据表!$F$21)/绩效考核基础数据表!$F$21</f>
        <v/>
      </c>
      <c r="T37" s="21">
        <f>(T34-绩效考核基础数据表!$F$21)/绩效考核基础数据表!$F$21</f>
        <v/>
      </c>
      <c r="U37" s="21">
        <f>(U34-绩效考核基础数据表!$F$21)/绩效考核基础数据表!$F$21</f>
        <v/>
      </c>
      <c r="V37" s="21">
        <f>(V34-绩效考核基础数据表!$F$21)/绩效考核基础数据表!$F$21</f>
        <v/>
      </c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1" t="n"/>
      <c r="M38" s="11" t="n"/>
      <c r="N38" s="11" t="n"/>
      <c r="O38" s="11" t="n"/>
      <c r="P38" s="11" t="n"/>
      <c r="Q38" s="11" t="n"/>
      <c r="R38" s="11" t="n"/>
      <c r="S38" s="11" t="n"/>
      <c r="T38" s="11" t="n"/>
      <c r="U38" s="11" t="n"/>
      <c r="V38" s="11" t="n"/>
    </row>
    <row r="39">
      <c r="A39" s="11" t="n"/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</row>
    <row r="40" s="180">
      <c r="A40" s="11" t="n"/>
      <c r="B40" s="11" t="n"/>
      <c r="C40" s="11" t="n"/>
      <c r="D40" s="11" t="n"/>
      <c r="E40" s="11" t="n"/>
      <c r="F40" s="11" t="n"/>
      <c r="G40" s="138" t="inlineStr">
        <is>
          <t>版权所有：                                                                  北京未名潮管理顾问公司</t>
        </is>
      </c>
      <c r="J40" s="24" t="n"/>
      <c r="K40" s="138" t="n"/>
      <c r="L40" s="24" t="n"/>
      <c r="M40" s="11" t="n"/>
      <c r="N40" s="11" t="n"/>
      <c r="O40" s="11" t="n"/>
      <c r="P40" s="11" t="n"/>
      <c r="Q40" s="11" t="n"/>
      <c r="R40" s="11" t="n"/>
      <c r="S40" s="11" t="n"/>
      <c r="T40" s="11" t="n"/>
      <c r="U40" s="11" t="n"/>
      <c r="V40" s="11" t="n"/>
    </row>
    <row r="41">
      <c r="A41" s="11" t="n"/>
      <c r="B41" s="11" t="n"/>
      <c r="C41" s="11" t="n"/>
      <c r="D41" s="11" t="n"/>
      <c r="E41" s="11" t="n"/>
      <c r="F41" s="11" t="n"/>
      <c r="J41" s="24" t="n"/>
      <c r="K41" s="138" t="n"/>
      <c r="L41" s="24" t="n"/>
      <c r="M41" s="11" t="n"/>
      <c r="N41" s="11" t="n"/>
      <c r="O41" s="11" t="n"/>
      <c r="P41" s="11" t="n"/>
      <c r="Q41" s="11" t="n"/>
      <c r="R41" s="11" t="n"/>
      <c r="S41" s="11" t="n"/>
      <c r="T41" s="11" t="n"/>
      <c r="U41" s="11" t="n"/>
      <c r="V41" s="11" t="n"/>
    </row>
    <row r="42">
      <c r="A42" s="11" t="n"/>
      <c r="B42" s="11" t="n"/>
      <c r="C42" s="11" t="n"/>
      <c r="D42" s="11" t="n"/>
      <c r="E42" s="11" t="n"/>
      <c r="F42" s="11" t="n"/>
      <c r="J42" s="24" t="n"/>
      <c r="K42" s="138" t="n"/>
      <c r="L42" s="24" t="n"/>
      <c r="M42" s="11" t="n"/>
      <c r="N42" s="11" t="n"/>
      <c r="O42" s="11" t="n"/>
      <c r="P42" s="11" t="n"/>
      <c r="Q42" s="11" t="n"/>
      <c r="R42" s="11" t="n"/>
      <c r="S42" s="11" t="n"/>
      <c r="T42" s="11" t="n"/>
      <c r="U42" s="11" t="n"/>
      <c r="V42" s="11" t="n"/>
    </row>
    <row r="43">
      <c r="A43" s="11" t="n"/>
      <c r="B43" s="11" t="n"/>
      <c r="C43" s="11" t="n"/>
      <c r="D43" s="11" t="n"/>
      <c r="E43" s="11" t="n"/>
      <c r="F43" s="11" t="n"/>
      <c r="J43" s="11" t="n"/>
      <c r="K43" s="11" t="n"/>
      <c r="L43" s="11" t="n"/>
      <c r="M43" s="11" t="n"/>
      <c r="N43" s="11" t="n"/>
      <c r="O43" s="11" t="n"/>
      <c r="P43" s="11" t="n"/>
      <c r="Q43" s="11" t="n"/>
      <c r="R43" s="11" t="n"/>
      <c r="S43" s="11" t="n"/>
      <c r="T43" s="11" t="n"/>
      <c r="U43" s="11" t="n"/>
      <c r="V43" s="11" t="n"/>
    </row>
    <row r="44">
      <c r="A44" s="11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1" t="n"/>
      <c r="L44" s="11" t="n"/>
      <c r="M44" s="11" t="n"/>
      <c r="N44" s="11" t="n"/>
      <c r="O44" s="11" t="n"/>
      <c r="P44" s="11" t="n"/>
      <c r="Q44" s="11" t="n"/>
      <c r="R44" s="11" t="n"/>
      <c r="S44" s="11" t="n"/>
      <c r="T44" s="11" t="n"/>
      <c r="U44" s="11" t="n"/>
      <c r="V44" s="11" t="n"/>
    </row>
  </sheetData>
  <mergeCells count="6">
    <mergeCell ref="A3:N3"/>
    <mergeCell ref="G40:I43"/>
    <mergeCell ref="A2:N2"/>
    <mergeCell ref="A36:A37"/>
    <mergeCell ref="A30:A31"/>
    <mergeCell ref="A1:N1"/>
  </mergeCells>
  <pageMargins left="0.699305555555556" right="0.699305555555556" top="0.75" bottom="0.75" header="0.3" footer="0.3"/>
  <pageSetup orientation="landscape" paperSize="9" horizontalDpi="180" verticalDpi="18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45"/>
  <sheetViews>
    <sheetView workbookViewId="0">
      <selection activeCell="A1" sqref="A1:N1"/>
    </sheetView>
  </sheetViews>
  <sheetFormatPr baseColWidth="8" defaultColWidth="9" defaultRowHeight="13.5"/>
  <cols>
    <col width="14.25" customWidth="1" style="180" min="1" max="1"/>
  </cols>
  <sheetData>
    <row r="1" ht="57.75" customHeight="1" s="180">
      <c r="A1" s="1" t="n"/>
      <c r="O1" s="11" t="n"/>
      <c r="P1" s="11" t="n"/>
      <c r="Q1" s="11" t="n"/>
      <c r="R1" s="11" t="n"/>
      <c r="S1" s="11" t="n"/>
      <c r="T1" s="11" t="n"/>
      <c r="U1" s="11" t="n"/>
      <c r="V1" s="11" t="n"/>
    </row>
    <row r="2" ht="32.25" customHeight="1" s="180">
      <c r="A2" s="2" t="inlineStr">
        <is>
          <t>部门或岗位员工绩效横向比较分析</t>
        </is>
      </c>
      <c r="O2" s="11" t="n"/>
      <c r="P2" s="11" t="n"/>
      <c r="Q2" s="11" t="n"/>
      <c r="R2" s="11" t="n"/>
      <c r="S2" s="11" t="n"/>
      <c r="T2" s="11" t="n"/>
      <c r="U2" s="11" t="n"/>
      <c r="V2" s="11" t="n"/>
    </row>
    <row r="3" ht="69.75" customHeight="1" s="180">
      <c r="A3" s="3" t="inlineStr">
        <is>
          <t>说明：本工具主要用于比较分析部门内部员工之间的绩效差距情况（主要与总体均值对比分析）。具体分析结果有：超出均值及低于均值的人数、占比、名单及每位员工具体分数、排名、等级以及超出比例或者相差比例。表格及图表中的出错数据或空格单元格请不要删除或者改动，为预留自动生成数据的单元格。</t>
        </is>
      </c>
      <c r="O3" s="11" t="n"/>
      <c r="P3" s="11" t="n"/>
      <c r="Q3" s="11" t="n"/>
      <c r="R3" s="11" t="n"/>
      <c r="S3" s="11" t="n"/>
      <c r="T3" s="11" t="n"/>
      <c r="U3" s="11" t="n"/>
      <c r="V3" s="11" t="n"/>
    </row>
    <row r="4" ht="23.25" customHeight="1" s="180">
      <c r="A4" s="4">
        <f>绩效考核基础数据表!F6</f>
        <v/>
      </c>
      <c r="B4" s="4">
        <f>VLOOKUP($A$4,绩效考核基础数据表!$F:$Q,COLUMN(B1),0)</f>
        <v/>
      </c>
      <c r="C4" s="4">
        <f>VLOOKUP($A$4,绩效考核基础数据表!$F:$Q,COLUMN(C1),0)</f>
        <v/>
      </c>
      <c r="D4" s="4">
        <f>VLOOKUP($A$4,绩效考核基础数据表!$F:$Q,COLUMN(D1),0)</f>
        <v/>
      </c>
      <c r="E4" s="4">
        <f>VLOOKUP($A$4,绩效考核基础数据表!$F:$Q,COLUMN(E1),0)</f>
        <v/>
      </c>
      <c r="F4" s="4">
        <f>VLOOKUP($A$4,绩效考核基础数据表!$F:$Q,COLUMN(F1),0)</f>
        <v/>
      </c>
      <c r="G4" s="4">
        <f>VLOOKUP($A$4,绩效考核基础数据表!$F:$Q,COLUMN(G1),0)</f>
        <v/>
      </c>
      <c r="H4" s="4">
        <f>VLOOKUP($A$4,绩效考核基础数据表!$F:$Q,COLUMN(H1),0)</f>
        <v/>
      </c>
      <c r="I4" s="4">
        <f>VLOOKUP($A$4,绩效考核基础数据表!$F:$Q,COLUMN(I1),0)</f>
        <v/>
      </c>
      <c r="J4" s="4">
        <f>VLOOKUP($A$4,绩效考核基础数据表!$F:$Q,COLUMN(J1),0)</f>
        <v/>
      </c>
      <c r="K4" s="4">
        <f>VLOOKUP($A$4,绩效考核基础数据表!$F:$Q,COLUMN(K1),0)</f>
        <v/>
      </c>
      <c r="L4" s="4">
        <f>VLOOKUP($A$4,绩效考核基础数据表!$F:$Q,COLUMN(L1),0)</f>
        <v/>
      </c>
      <c r="M4" s="23">
        <f>VLOOKUP($A$4,绩效考核基础数据表!$F:$Q,COLUMN(M1),0)</f>
        <v/>
      </c>
      <c r="N4" s="23">
        <f>VLOOKUP($A$4,绩效考核基础数据表!$F:$Q,COLUMN(N1),0)</f>
        <v/>
      </c>
      <c r="O4" s="23">
        <f>VLOOKUP($A$4,绩效考核基础数据表!$F:$Q,COLUMN(O1),0)</f>
        <v/>
      </c>
      <c r="P4" s="23">
        <f>VLOOKUP($A$4,绩效考核基础数据表!$F:$Q,COLUMN(P1),0)</f>
        <v/>
      </c>
      <c r="Q4" s="23">
        <f>VLOOKUP($A$4,绩效考核基础数据表!$F:$Q,COLUMN(Q1),0)</f>
        <v/>
      </c>
      <c r="R4" s="23">
        <f>VLOOKUP($A$4,绩效考核基础数据表!$F:$Q,COLUMN(R1),0)</f>
        <v/>
      </c>
      <c r="S4" s="23">
        <f>VLOOKUP($A$4,绩效考核基础数据表!$F:$Q,COLUMN(S1),0)</f>
        <v/>
      </c>
      <c r="T4" s="23">
        <f>VLOOKUP($A$4,绩效考核基础数据表!$F:$Q,COLUMN(T1),0)</f>
        <v/>
      </c>
      <c r="U4" s="23">
        <f>VLOOKUP($A$4,绩效考核基础数据表!$F:$Q,COLUMN(U1),0)</f>
        <v/>
      </c>
      <c r="V4" s="23">
        <f>VLOOKUP($A$4,绩效考核基础数据表!$F:$Q,COLUMN(V1),0)</f>
        <v/>
      </c>
    </row>
    <row r="5" ht="23.25" customHeight="1" s="180">
      <c r="A5" s="5">
        <f>绩效考核基础数据表!F21</f>
        <v/>
      </c>
      <c r="B5" s="5">
        <f>VLOOKUP($A$5,绩效考核基础数据表!$F:$Q,COLUMN(B2),0)</f>
        <v/>
      </c>
      <c r="C5" s="5">
        <f>VLOOKUP($A$5,绩效考核基础数据表!$F:$Q,COLUMN(C2),0)</f>
        <v/>
      </c>
      <c r="D5" s="5">
        <f>VLOOKUP($A$5,绩效考核基础数据表!$F:$Q,COLUMN(D2),0)</f>
        <v/>
      </c>
      <c r="E5" s="5">
        <f>VLOOKUP($A$5,绩效考核基础数据表!$F:$Q,COLUMN(E2),0)</f>
        <v/>
      </c>
      <c r="F5" s="5">
        <f>VLOOKUP($A$5,绩效考核基础数据表!$F:$Q,COLUMN(F2),0)</f>
        <v/>
      </c>
      <c r="G5" s="5">
        <f>VLOOKUP($A$5,绩效考核基础数据表!$F:$Q,COLUMN(G2),0)</f>
        <v/>
      </c>
      <c r="H5" s="5">
        <f>VLOOKUP($A$5,绩效考核基础数据表!$F:$Q,COLUMN(H2),0)</f>
        <v/>
      </c>
      <c r="I5" s="5">
        <f>VLOOKUP($A$5,绩效考核基础数据表!$F:$Q,COLUMN(I2),0)</f>
        <v/>
      </c>
      <c r="J5" s="5">
        <f>VLOOKUP($A$5,绩效考核基础数据表!$F:$Q,COLUMN(J2),0)</f>
        <v/>
      </c>
      <c r="K5" s="5">
        <f>VLOOKUP($A$5,绩效考核基础数据表!$F:$Q,COLUMN(K2),0)</f>
        <v/>
      </c>
      <c r="L5" s="5">
        <f>VLOOKUP($A$5,绩效考核基础数据表!$F:$Q,COLUMN(L2),0)</f>
        <v/>
      </c>
      <c r="M5" s="5">
        <f>VLOOKUP($A$5,绩效考核基础数据表!$F:$Q,COLUMN(M2),0)</f>
        <v/>
      </c>
      <c r="N5" s="5">
        <f>VLOOKUP($A$5,绩效考核基础数据表!$F:$Q,COLUMN(N2),0)</f>
        <v/>
      </c>
      <c r="O5" s="5">
        <f>VLOOKUP($A$5,绩效考核基础数据表!$F:$Q,COLUMN(O2),0)</f>
        <v/>
      </c>
      <c r="P5" s="5">
        <f>VLOOKUP($A$5,绩效考核基础数据表!$F:$Q,COLUMN(P2),0)</f>
        <v/>
      </c>
      <c r="Q5" s="5">
        <f>VLOOKUP($A$5,绩效考核基础数据表!$F:$Q,COLUMN(Q2),0)</f>
        <v/>
      </c>
      <c r="R5" s="5">
        <f>VLOOKUP($A$5,绩效考核基础数据表!$F:$Q,COLUMN(R2),0)</f>
        <v/>
      </c>
      <c r="S5" s="5">
        <f>VLOOKUP($A$5,绩效考核基础数据表!$F:$Q,COLUMN(S2),0)</f>
        <v/>
      </c>
      <c r="T5" s="5">
        <f>VLOOKUP($A$5,绩效考核基础数据表!$F:$Q,COLUMN(T2),0)</f>
        <v/>
      </c>
      <c r="U5" s="5">
        <f>VLOOKUP($A$5,绩效考核基础数据表!$F:$Q,COLUMN(U2),0)</f>
        <v/>
      </c>
      <c r="V5" s="5">
        <f>VLOOKUP($A$5,绩效考核基础数据表!$F:$Q,COLUMN(V2),0)</f>
        <v/>
      </c>
    </row>
    <row r="6" ht="23.25" customHeight="1" s="180">
      <c r="A6" s="7">
        <f>绩效考核基础数据表!F22</f>
        <v/>
      </c>
      <c r="B6" s="7">
        <f>VLOOKUP($A$6,绩效考核基础数据表!$F:$Q,COLUMN(B3),0)</f>
        <v/>
      </c>
      <c r="C6" s="7">
        <f>VLOOKUP($A$6,绩效考核基础数据表!$F:$Q,COLUMN(C3),0)</f>
        <v/>
      </c>
      <c r="D6" s="7">
        <f>VLOOKUP($A$6,绩效考核基础数据表!$F:$Q,COLUMN(D3),0)</f>
        <v/>
      </c>
      <c r="E6" s="7">
        <f>VLOOKUP($A$6,绩效考核基础数据表!$F:$Q,COLUMN(E3),0)</f>
        <v/>
      </c>
      <c r="F6" s="7">
        <f>VLOOKUP($A$6,绩效考核基础数据表!$F:$Q,COLUMN(F3),0)</f>
        <v/>
      </c>
      <c r="G6" s="7">
        <f>VLOOKUP($A$6,绩效考核基础数据表!$F:$Q,COLUMN(G3),0)</f>
        <v/>
      </c>
      <c r="H6" s="7">
        <f>VLOOKUP($A$6,绩效考核基础数据表!$F:$Q,COLUMN(H3),0)</f>
        <v/>
      </c>
      <c r="I6" s="7">
        <f>VLOOKUP($A$6,绩效考核基础数据表!$F:$Q,COLUMN(I3),0)</f>
        <v/>
      </c>
      <c r="J6" s="7">
        <f>VLOOKUP($A$6,绩效考核基础数据表!$F:$Q,COLUMN(J3),0)</f>
        <v/>
      </c>
      <c r="K6" s="7">
        <f>VLOOKUP($A$6,绩效考核基础数据表!$F:$Q,COLUMN(K3),0)</f>
        <v/>
      </c>
      <c r="L6" s="7">
        <f>VLOOKUP($A$6,绩效考核基础数据表!$F:$Q,COLUMN(L3),0)</f>
        <v/>
      </c>
      <c r="M6" s="7">
        <f>VLOOKUP($A$6,绩效考核基础数据表!$F:$Q,COLUMN(M3),0)</f>
        <v/>
      </c>
      <c r="N6" s="7">
        <f>VLOOKUP($A$6,绩效考核基础数据表!$F:$Q,COLUMN(N3),0)</f>
        <v/>
      </c>
      <c r="O6" s="7">
        <f>VLOOKUP($A$6,绩效考核基础数据表!$F:$Q,COLUMN(O3),0)</f>
        <v/>
      </c>
      <c r="P6" s="7">
        <f>VLOOKUP($A$6,绩效考核基础数据表!$F:$Q,COLUMN(P3),0)</f>
        <v/>
      </c>
      <c r="Q6" s="7">
        <f>VLOOKUP($A$6,绩效考核基础数据表!$F:$Q,COLUMN(Q3),0)</f>
        <v/>
      </c>
      <c r="R6" s="7">
        <f>VLOOKUP($A$6,绩效考核基础数据表!$F:$Q,COLUMN(R3),0)</f>
        <v/>
      </c>
      <c r="S6" s="7">
        <f>VLOOKUP($A$6,绩效考核基础数据表!$F:$Q,COLUMN(S3),0)</f>
        <v/>
      </c>
      <c r="T6" s="7">
        <f>VLOOKUP($A$6,绩效考核基础数据表!$F:$Q,COLUMN(T3),0)</f>
        <v/>
      </c>
      <c r="U6" s="7">
        <f>VLOOKUP($A$6,绩效考核基础数据表!$F:$Q,COLUMN(U3),0)</f>
        <v/>
      </c>
      <c r="V6" s="7">
        <f>VLOOKUP($A$6,绩效考核基础数据表!$F:$Q,COLUMN(V3),0)</f>
        <v/>
      </c>
    </row>
    <row r="7" ht="23.25" customHeight="1" s="180">
      <c r="A7" s="9">
        <f>绩效考核基础数据表!F23</f>
        <v/>
      </c>
      <c r="B7" s="9">
        <f>VLOOKUP($A$7,绩效考核基础数据表!$F:$Q,COLUMN(B4),0)</f>
        <v/>
      </c>
      <c r="C7" s="9">
        <f>VLOOKUP($A$7,绩效考核基础数据表!$F:$Q,COLUMN(C4),0)</f>
        <v/>
      </c>
      <c r="D7" s="9">
        <f>VLOOKUP($A$7,绩效考核基础数据表!$F:$Q,COLUMN(D4),0)</f>
        <v/>
      </c>
      <c r="E7" s="9">
        <f>VLOOKUP($A$7,绩效考核基础数据表!$F:$Q,COLUMN(E4),0)</f>
        <v/>
      </c>
      <c r="F7" s="9">
        <f>VLOOKUP($A$7,绩效考核基础数据表!$F:$Q,COLUMN(F4),0)</f>
        <v/>
      </c>
      <c r="G7" s="9">
        <f>VLOOKUP($A$7,绩效考核基础数据表!$F:$Q,COLUMN(G4),0)</f>
        <v/>
      </c>
      <c r="H7" s="9">
        <f>VLOOKUP($A$7,绩效考核基础数据表!$F:$Q,COLUMN(H4),0)</f>
        <v/>
      </c>
      <c r="I7" s="9">
        <f>VLOOKUP($A$7,绩效考核基础数据表!$F:$Q,COLUMN(I4),0)</f>
        <v/>
      </c>
      <c r="J7" s="9">
        <f>VLOOKUP($A$7,绩效考核基础数据表!$F:$Q,COLUMN(J4),0)</f>
        <v/>
      </c>
      <c r="K7" s="9">
        <f>VLOOKUP($A$7,绩效考核基础数据表!$F:$Q,COLUMN(K4),0)</f>
        <v/>
      </c>
      <c r="L7" s="9">
        <f>VLOOKUP($A$7,绩效考核基础数据表!$F:$Q,COLUMN(L4),0)</f>
        <v/>
      </c>
      <c r="M7" s="9">
        <f>VLOOKUP($A$7,绩效考核基础数据表!$F:$Q,COLUMN(M4),0)</f>
        <v/>
      </c>
      <c r="N7" s="9">
        <f>VLOOKUP($A$7,绩效考核基础数据表!$F:$Q,COLUMN(N4),0)</f>
        <v/>
      </c>
      <c r="O7" s="9">
        <f>VLOOKUP($A$7,绩效考核基础数据表!$F:$Q,COLUMN(O4),0)</f>
        <v/>
      </c>
      <c r="P7" s="9">
        <f>VLOOKUP($A$7,绩效考核基础数据表!$F:$Q,COLUMN(P4),0)</f>
        <v/>
      </c>
      <c r="Q7" s="9">
        <f>VLOOKUP($A$7,绩效考核基础数据表!$F:$Q,COLUMN(Q4),0)</f>
        <v/>
      </c>
      <c r="R7" s="9">
        <f>VLOOKUP($A$7,绩效考核基础数据表!$F:$Q,COLUMN(R4),0)</f>
        <v/>
      </c>
      <c r="S7" s="9">
        <f>VLOOKUP($A$7,绩效考核基础数据表!$F:$Q,COLUMN(S4),0)</f>
        <v/>
      </c>
      <c r="T7" s="9">
        <f>VLOOKUP($A$7,绩效考核基础数据表!$F:$Q,COLUMN(T4),0)</f>
        <v/>
      </c>
      <c r="U7" s="9">
        <f>VLOOKUP($A$7,绩效考核基础数据表!$F:$Q,COLUMN(U4),0)</f>
        <v/>
      </c>
      <c r="V7" s="9">
        <f>VLOOKUP($A$7,绩效考核基础数据表!$F:$Q,COLUMN(V4),0)</f>
        <v/>
      </c>
    </row>
    <row r="8" ht="24.75" customHeight="1" s="180">
      <c r="A8" s="85" t="inlineStr">
        <is>
          <t>超出均值比例</t>
        </is>
      </c>
      <c r="B8" s="10">
        <f>(B5-绩效考核基础数据表!$Q$21)/绩效考核基础数据表!$Q$21</f>
        <v/>
      </c>
      <c r="C8" s="10">
        <f>(C5-绩效考核基础数据表!$Q$21)/绩效考核基础数据表!$Q$21</f>
        <v/>
      </c>
      <c r="D8" s="10">
        <f>(D5-绩效考核基础数据表!$Q$21)/绩效考核基础数据表!$Q$21</f>
        <v/>
      </c>
      <c r="E8" s="10">
        <f>(E5-绩效考核基础数据表!$Q$21)/绩效考核基础数据表!$Q$21</f>
        <v/>
      </c>
      <c r="F8" s="10">
        <f>(F5-绩效考核基础数据表!$Q$21)/绩效考核基础数据表!$Q$21</f>
        <v/>
      </c>
      <c r="G8" s="10">
        <f>(G5-绩效考核基础数据表!$Q$21)/绩效考核基础数据表!$Q$21</f>
        <v/>
      </c>
      <c r="H8" s="10">
        <f>(H5-绩效考核基础数据表!$Q$21)/绩效考核基础数据表!$Q$21</f>
        <v/>
      </c>
      <c r="I8" s="10">
        <f>(I5-绩效考核基础数据表!$Q$21)/绩效考核基础数据表!$Q$21</f>
        <v/>
      </c>
      <c r="J8" s="10">
        <f>(J5-绩效考核基础数据表!$Q$21)/绩效考核基础数据表!$Q$21</f>
        <v/>
      </c>
      <c r="K8" s="10">
        <f>(K5-绩效考核基础数据表!$Q$21)/绩效考核基础数据表!$Q$21</f>
        <v/>
      </c>
      <c r="L8" s="10">
        <f>(L5-绩效考核基础数据表!$Q$21)/绩效考核基础数据表!$Q$21</f>
        <v/>
      </c>
      <c r="M8" s="10">
        <f>(M5-绩效考核基础数据表!$Q$21)/绩效考核基础数据表!$Q$21</f>
        <v/>
      </c>
      <c r="N8" s="10">
        <f>(N5-绩效考核基础数据表!$Q$21)/绩效考核基础数据表!$Q$21</f>
        <v/>
      </c>
      <c r="O8" s="10">
        <f>(O5-绩效考核基础数据表!$Q$21)/绩效考核基础数据表!$Q$21</f>
        <v/>
      </c>
      <c r="P8" s="10">
        <f>(P5-绩效考核基础数据表!$Q$21)/绩效考核基础数据表!$Q$21</f>
        <v/>
      </c>
      <c r="Q8" s="10">
        <f>(Q5-绩效考核基础数据表!$Q$21)/绩效考核基础数据表!$Q$21</f>
        <v/>
      </c>
      <c r="R8" s="10">
        <f>(R5-绩效考核基础数据表!$Q$21)/绩效考核基础数据表!$Q$21</f>
        <v/>
      </c>
      <c r="S8" s="10">
        <f>(S5-绩效考核基础数据表!$Q$21)/绩效考核基础数据表!$Q$21</f>
        <v/>
      </c>
      <c r="T8" s="10">
        <f>(T5-绩效考核基础数据表!$Q$21)/绩效考核基础数据表!$Q$21</f>
        <v/>
      </c>
      <c r="U8" s="10">
        <f>(U5-绩效考核基础数据表!$Q$21)/绩效考核基础数据表!$Q$21</f>
        <v/>
      </c>
      <c r="V8" s="10">
        <f>(V5-绩效考核基础数据表!$Q$21)/绩效考核基础数据表!$Q$21</f>
        <v/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  <c r="O26" s="11" t="n"/>
      <c r="P26" s="11" t="n"/>
      <c r="Q26" s="11" t="n"/>
      <c r="R26" s="11" t="n"/>
      <c r="S26" s="11" t="n"/>
      <c r="T26" s="11" t="n"/>
      <c r="U26" s="11" t="n"/>
      <c r="V26" s="11" t="n"/>
    </row>
    <row r="27" ht="26.25" customHeight="1" s="180">
      <c r="A27" s="12" t="inlineStr">
        <is>
          <t>超出均值人数</t>
        </is>
      </c>
      <c r="B27" s="13" t="inlineStr">
        <is>
          <t>超均值名单</t>
        </is>
      </c>
      <c r="C27" s="14">
        <f t="array" ref="C27">INDEX(绩效考核基础数据表!$6:$6,SMALL(IF((绩效考核基础数据表!$G$21:$P$21&gt;=绩效考核基础数据表!$Q$21),COLUMN(绩效考核基础数据表!$G:$P),256),COLUMN(A1)))&amp;""</f>
        <v/>
      </c>
      <c r="D27" s="14">
        <f t="array" ref="D27">INDEX(绩效考核基础数据表!$6:$6,SMALL(IF((绩效考核基础数据表!$G$21:$P$21&gt;=绩效考核基础数据表!$Q$21),COLUMN(绩效考核基础数据表!$G:$P),256),COLUMN(B1)))&amp;""</f>
        <v/>
      </c>
      <c r="E27" s="14">
        <f t="array" ref="E27">INDEX(绩效考核基础数据表!$6:$6,SMALL(IF((绩效考核基础数据表!$G$21:$P$21&gt;=绩效考核基础数据表!$Q$21),COLUMN(绩效考核基础数据表!$G:$P),256),COLUMN(C1)))&amp;""</f>
        <v/>
      </c>
      <c r="F27" s="14">
        <f t="array" ref="F27">INDEX(绩效考核基础数据表!$6:$6,SMALL(IF((绩效考核基础数据表!$G$21:$P$21&gt;=绩效考核基础数据表!$Q$21),COLUMN(绩效考核基础数据表!$G:$P),256),COLUMN(D1)))&amp;""</f>
        <v/>
      </c>
      <c r="G27" s="14">
        <f t="array" ref="G27">INDEX(绩效考核基础数据表!$6:$6,SMALL(IF((绩效考核基础数据表!$G$21:$P$21&gt;=绩效考核基础数据表!$Q$21),COLUMN(绩效考核基础数据表!$G:$P),256),COLUMN(E1)))&amp;""</f>
        <v/>
      </c>
      <c r="H27" s="14">
        <f t="array" ref="H27">INDEX(绩效考核基础数据表!$6:$6,SMALL(IF((绩效考核基础数据表!$G$21:$P$21&gt;=绩效考核基础数据表!$Q$21),COLUMN(绩效考核基础数据表!$G:$P),256),COLUMN(F1)))&amp;""</f>
        <v/>
      </c>
      <c r="I27" s="14">
        <f t="array" ref="I27">INDEX(绩效考核基础数据表!$6:$6,SMALL(IF((绩效考核基础数据表!$G$21:$P$21&gt;=绩效考核基础数据表!$Q$21),COLUMN(绩效考核基础数据表!$G:$P),256),COLUMN(G1)))&amp;""</f>
        <v/>
      </c>
      <c r="J27" s="14">
        <f t="array" ref="J27">INDEX(绩效考核基础数据表!$6:$6,SMALL(IF((绩效考核基础数据表!$G$21:$P$21&gt;=绩效考核基础数据表!$Q$21),COLUMN(绩效考核基础数据表!$G:$P),256),COLUMN(H1)))&amp;""</f>
        <v/>
      </c>
      <c r="K27" s="14">
        <f t="array" ref="K27">INDEX(绩效考核基础数据表!$6:$6,SMALL(IF((绩效考核基础数据表!$G$21:$P$21&gt;=绩效考核基础数据表!$Q$21),COLUMN(绩效考核基础数据表!$G:$P),256),COLUMN(I1)))&amp;""</f>
        <v/>
      </c>
      <c r="L27" s="14">
        <f t="array" ref="L27">INDEX(绩效考核基础数据表!$6:$6,SMALL(IF((绩效考核基础数据表!$G$21:$P$21&gt;=绩效考核基础数据表!$Q$21),COLUMN(绩效考核基础数据表!$G:$P),256),COLUMN(J1)))&amp;""</f>
        <v/>
      </c>
      <c r="M27" s="14">
        <f t="array" ref="M27">INDEX(绩效考核基础数据表!$6:$6,SMALL(IF((绩效考核基础数据表!$G$21:$P$21&gt;=绩效考核基础数据表!$Q$21),COLUMN(绩效考核基础数据表!$G:$P),256),COLUMN(K1)))&amp;""</f>
        <v/>
      </c>
      <c r="N27" s="14">
        <f t="array" ref="N27">INDEX(绩效考核基础数据表!$6:$6,SMALL(IF((绩效考核基础数据表!$G$21:$P$21&gt;=绩效考核基础数据表!$Q$21),COLUMN(绩效考核基础数据表!$G:$P),256),COLUMN(L1)))&amp;""</f>
        <v/>
      </c>
      <c r="O27" s="14">
        <f t="array" ref="O27">INDEX(绩效考核基础数据表!$6:$6,SMALL(IF((绩效考核基础数据表!$G$21:$P$21&gt;=绩效考核基础数据表!$Q$21),COLUMN(绩效考核基础数据表!$G:$P),256),COLUMN(M1)))&amp;""</f>
        <v/>
      </c>
      <c r="P27" s="14">
        <f t="array" ref="P27">INDEX(绩效考核基础数据表!$6:$6,SMALL(IF((绩效考核基础数据表!$G$21:$P$21&gt;=绩效考核基础数据表!$Q$21),COLUMN(绩效考核基础数据表!$G:$P),256),COLUMN(N1)))&amp;""</f>
        <v/>
      </c>
      <c r="Q27" s="14">
        <f t="array" ref="Q27">INDEX(绩效考核基础数据表!$6:$6,SMALL(IF((绩效考核基础数据表!$G$21:$P$21&gt;=绩效考核基础数据表!$Q$21),COLUMN(绩效考核基础数据表!$G:$P),256),COLUMN(O1)))&amp;""</f>
        <v/>
      </c>
      <c r="R27" s="14">
        <f t="array" ref="R27">INDEX(绩效考核基础数据表!$6:$6,SMALL(IF((绩效考核基础数据表!$G$21:$P$21&gt;=绩效考核基础数据表!$Q$21),COLUMN(绩效考核基础数据表!$G:$P),256),COLUMN(P1)))&amp;""</f>
        <v/>
      </c>
      <c r="S27" s="14">
        <f t="array" ref="S27">INDEX(绩效考核基础数据表!$6:$6,SMALL(IF((绩效考核基础数据表!$G$21:$P$21&gt;=绩效考核基础数据表!$Q$21),COLUMN(绩效考核基础数据表!$G:$P),256),COLUMN(Q1)))&amp;""</f>
        <v/>
      </c>
      <c r="T27" s="14">
        <f t="array" ref="T27">INDEX(绩效考核基础数据表!$6:$6,SMALL(IF((绩效考核基础数据表!$G$21:$P$21&gt;=绩效考核基础数据表!$Q$21),COLUMN(绩效考核基础数据表!$G:$P),256),COLUMN(R1)))&amp;""</f>
        <v/>
      </c>
      <c r="U27" s="14">
        <f t="array" ref="U27">INDEX(绩效考核基础数据表!$6:$6,SMALL(IF((绩效考核基础数据表!$G$21:$P$21&gt;=绩效考核基础数据表!$Q$21),COLUMN(绩效考核基础数据表!$G:$P),256),COLUMN(S1)))&amp;""</f>
        <v/>
      </c>
      <c r="V27" s="14">
        <f t="array" ref="V27">INDEX(绩效考核基础数据表!$6:$6,SMALL(IF((绩效考核基础数据表!$G$21:$P$21&gt;=绩效考核基础数据表!$Q$21),COLUMN(绩效考核基础数据表!$G:$P),256),COLUMN(T1)))&amp;""</f>
        <v/>
      </c>
    </row>
    <row r="28" ht="28.5" customHeight="1" s="180">
      <c r="A28" s="15">
        <f>SUMPRODUCT(N(绩效考核基础数据表!$G$21:$P$21&gt;=绩效考核基础数据表!$Q$21))</f>
        <v/>
      </c>
      <c r="B28" s="16" t="inlineStr">
        <is>
          <t>分数</t>
        </is>
      </c>
      <c r="C28" s="16">
        <f>INDEX(绩效考核基础数据表!$21:$21,MATCH(C27,绩效考核基础数据表!$6:$6,0))</f>
        <v/>
      </c>
      <c r="D28" s="16">
        <f>INDEX(绩效考核基础数据表!$21:$21,MATCH(D27,绩效考核基础数据表!$6:$6,0))</f>
        <v/>
      </c>
      <c r="E28" s="16">
        <f>INDEX(绩效考核基础数据表!$21:$21,MATCH(E27,绩效考核基础数据表!$6:$6,0))</f>
        <v/>
      </c>
      <c r="F28" s="16">
        <f>INDEX(绩效考核基础数据表!$21:$21,MATCH(F27,绩效考核基础数据表!$6:$6,0))</f>
        <v/>
      </c>
      <c r="G28" s="16">
        <f>INDEX(绩效考核基础数据表!$21:$21,MATCH(G27,绩效考核基础数据表!$6:$6,0))</f>
        <v/>
      </c>
      <c r="H28" s="16">
        <f>INDEX(绩效考核基础数据表!$21:$21,MATCH(H27,绩效考核基础数据表!$6:$6,0))</f>
        <v/>
      </c>
      <c r="I28" s="16">
        <f>INDEX(绩效考核基础数据表!$21:$21,MATCH(I27,绩效考核基础数据表!$6:$6,0))</f>
        <v/>
      </c>
      <c r="J28" s="16">
        <f>INDEX(绩效考核基础数据表!$21:$21,MATCH(J27,绩效考核基础数据表!$6:$6,0))</f>
        <v/>
      </c>
      <c r="K28" s="16">
        <f>INDEX(绩效考核基础数据表!$21:$21,MATCH(K27,绩效考核基础数据表!$6:$6,0))</f>
        <v/>
      </c>
      <c r="L28" s="16">
        <f>INDEX(绩效考核基础数据表!$21:$21,MATCH(L27,绩效考核基础数据表!$6:$6,0))</f>
        <v/>
      </c>
      <c r="M28" s="16">
        <f>INDEX(绩效考核基础数据表!$21:$21,MATCH(M27,绩效考核基础数据表!$6:$6,0))</f>
        <v/>
      </c>
      <c r="N28" s="16">
        <f>INDEX(绩效考核基础数据表!$21:$21,MATCH(N27,绩效考核基础数据表!$6:$6,0))</f>
        <v/>
      </c>
      <c r="O28" s="16">
        <f>INDEX(绩效考核基础数据表!$21:$21,MATCH(O27,绩效考核基础数据表!$6:$6,0))</f>
        <v/>
      </c>
      <c r="P28" s="16">
        <f>INDEX(绩效考核基础数据表!$21:$21,MATCH(P27,绩效考核基础数据表!$6:$6,0))</f>
        <v/>
      </c>
      <c r="Q28" s="16">
        <f>INDEX(绩效考核基础数据表!$21:$21,MATCH(Q27,绩效考核基础数据表!$6:$6,0))</f>
        <v/>
      </c>
      <c r="R28" s="16">
        <f>INDEX(绩效考核基础数据表!$21:$21,MATCH(R27,绩效考核基础数据表!$6:$6,0))</f>
        <v/>
      </c>
      <c r="S28" s="16">
        <f>INDEX(绩效考核基础数据表!$21:$21,MATCH(S27,绩效考核基础数据表!$6:$6,0))</f>
        <v/>
      </c>
      <c r="T28" s="16">
        <f>INDEX(绩效考核基础数据表!$21:$21,MATCH(T27,绩效考核基础数据表!$6:$6,0))</f>
        <v/>
      </c>
      <c r="U28" s="16">
        <f>INDEX(绩效考核基础数据表!$21:$21,MATCH(U27,绩效考核基础数据表!$6:$6,0))</f>
        <v/>
      </c>
      <c r="V28" s="16">
        <f>INDEX(绩效考核基础数据表!$21:$21,MATCH(V27,绩效考核基础数据表!$6:$6,0))</f>
        <v/>
      </c>
    </row>
    <row r="29" ht="21" customHeight="1" s="180">
      <c r="A29" s="17" t="inlineStr">
        <is>
          <t>占比</t>
        </is>
      </c>
      <c r="B29" s="18" t="inlineStr">
        <is>
          <t>排名</t>
        </is>
      </c>
      <c r="C29" s="18">
        <f>INDEX(绩效考核基础数据表!$22:$22,MATCH(C27,绩效考核基础数据表!$6:$6,0))</f>
        <v/>
      </c>
      <c r="D29" s="18">
        <f>INDEX(绩效考核基础数据表!$22:$22,MATCH(D27,绩效考核基础数据表!$6:$6,0))</f>
        <v/>
      </c>
      <c r="E29" s="18">
        <f>INDEX(绩效考核基础数据表!$22:$22,MATCH(E27,绩效考核基础数据表!$6:$6,0))</f>
        <v/>
      </c>
      <c r="F29" s="18">
        <f>INDEX(绩效考核基础数据表!$22:$22,MATCH(F27,绩效考核基础数据表!$6:$6,0))</f>
        <v/>
      </c>
      <c r="G29" s="18">
        <f>INDEX(绩效考核基础数据表!$22:$22,MATCH(G27,绩效考核基础数据表!$6:$6,0))</f>
        <v/>
      </c>
      <c r="H29" s="18">
        <f>INDEX(绩效考核基础数据表!$22:$22,MATCH(H27,绩效考核基础数据表!$6:$6,0))</f>
        <v/>
      </c>
      <c r="I29" s="18">
        <f>INDEX(绩效考核基础数据表!$22:$22,MATCH(I27,绩效考核基础数据表!$6:$6,0))</f>
        <v/>
      </c>
      <c r="J29" s="18">
        <f>INDEX(绩效考核基础数据表!$22:$22,MATCH(J27,绩效考核基础数据表!$6:$6,0))</f>
        <v/>
      </c>
      <c r="K29" s="18">
        <f>INDEX(绩效考核基础数据表!$22:$22,MATCH(K27,绩效考核基础数据表!$6:$6,0))</f>
        <v/>
      </c>
      <c r="L29" s="18">
        <f>INDEX(绩效考核基础数据表!$22:$22,MATCH(L27,绩效考核基础数据表!$6:$6,0))</f>
        <v/>
      </c>
      <c r="M29" s="18">
        <f>INDEX(绩效考核基础数据表!$22:$22,MATCH(M27,绩效考核基础数据表!$6:$6,0))</f>
        <v/>
      </c>
      <c r="N29" s="18">
        <f>INDEX(绩效考核基础数据表!$22:$22,MATCH(N27,绩效考核基础数据表!$6:$6,0))</f>
        <v/>
      </c>
      <c r="O29" s="18">
        <f>INDEX(绩效考核基础数据表!$22:$22,MATCH(O27,绩效考核基础数据表!$6:$6,0))</f>
        <v/>
      </c>
      <c r="P29" s="18">
        <f>INDEX(绩效考核基础数据表!$22:$22,MATCH(P27,绩效考核基础数据表!$6:$6,0))</f>
        <v/>
      </c>
      <c r="Q29" s="18">
        <f>INDEX(绩效考核基础数据表!$22:$22,MATCH(Q27,绩效考核基础数据表!$6:$6,0))</f>
        <v/>
      </c>
      <c r="R29" s="18">
        <f>INDEX(绩效考核基础数据表!$22:$22,MATCH(R27,绩效考核基础数据表!$6:$6,0))</f>
        <v/>
      </c>
      <c r="S29" s="18">
        <f>INDEX(绩效考核基础数据表!$22:$22,MATCH(S27,绩效考核基础数据表!$6:$6,0))</f>
        <v/>
      </c>
      <c r="T29" s="18">
        <f>INDEX(绩效考核基础数据表!$22:$22,MATCH(T27,绩效考核基础数据表!$6:$6,0))</f>
        <v/>
      </c>
      <c r="U29" s="18">
        <f>INDEX(绩效考核基础数据表!$22:$22,MATCH(U27,绩效考核基础数据表!$6:$6,0))</f>
        <v/>
      </c>
      <c r="V29" s="18">
        <f>INDEX(绩效考核基础数据表!$22:$22,MATCH(V27,绩效考核基础数据表!$6:$6,0))</f>
        <v/>
      </c>
    </row>
    <row r="30" ht="21" customHeight="1" s="180">
      <c r="A30" s="19">
        <f>A28/COUNTA(绩效考核基础数据表!$G$21:$P$21)</f>
        <v/>
      </c>
      <c r="B30" s="16" t="inlineStr">
        <is>
          <t>等级</t>
        </is>
      </c>
      <c r="C30" s="20">
        <f>INDEX(绩效考核基础数据表!$23:$23,MATCH(C27,绩效考核基础数据表!$6:$6,0))</f>
        <v/>
      </c>
      <c r="D30" s="20">
        <f>INDEX(绩效考核基础数据表!$23:$23,MATCH(D27,绩效考核基础数据表!$6:$6,0))</f>
        <v/>
      </c>
      <c r="E30" s="20">
        <f>INDEX(绩效考核基础数据表!$23:$23,MATCH(E27,绩效考核基础数据表!$6:$6,0))</f>
        <v/>
      </c>
      <c r="F30" s="20">
        <f>INDEX(绩效考核基础数据表!$23:$23,MATCH(F27,绩效考核基础数据表!$6:$6,0))</f>
        <v/>
      </c>
      <c r="G30" s="20">
        <f>INDEX(绩效考核基础数据表!$23:$23,MATCH(G27,绩效考核基础数据表!$6:$6,0))</f>
        <v/>
      </c>
      <c r="H30" s="20">
        <f>INDEX(绩效考核基础数据表!$23:$23,MATCH(H27,绩效考核基础数据表!$6:$6,0))</f>
        <v/>
      </c>
      <c r="I30" s="20">
        <f>INDEX(绩效考核基础数据表!$23:$23,MATCH(I27,绩效考核基础数据表!$6:$6,0))</f>
        <v/>
      </c>
      <c r="J30" s="20">
        <f>INDEX(绩效考核基础数据表!$23:$23,MATCH(J27,绩效考核基础数据表!$6:$6,0))</f>
        <v/>
      </c>
      <c r="K30" s="20">
        <f>INDEX(绩效考核基础数据表!$23:$23,MATCH(K27,绩效考核基础数据表!$6:$6,0))</f>
        <v/>
      </c>
      <c r="L30" s="20">
        <f>INDEX(绩效考核基础数据表!$23:$23,MATCH(L27,绩效考核基础数据表!$6:$6,0))</f>
        <v/>
      </c>
      <c r="M30" s="20">
        <f>INDEX(绩效考核基础数据表!$23:$23,MATCH(M27,绩效考核基础数据表!$6:$6,0))</f>
        <v/>
      </c>
      <c r="N30" s="20">
        <f>INDEX(绩效考核基础数据表!$23:$23,MATCH(N27,绩效考核基础数据表!$6:$6,0))</f>
        <v/>
      </c>
      <c r="O30" s="20">
        <f>INDEX(绩效考核基础数据表!$23:$23,MATCH(O27,绩效考核基础数据表!$6:$6,0))</f>
        <v/>
      </c>
      <c r="P30" s="20">
        <f>INDEX(绩效考核基础数据表!$23:$23,MATCH(P27,绩效考核基础数据表!$6:$6,0))</f>
        <v/>
      </c>
      <c r="Q30" s="20">
        <f>INDEX(绩效考核基础数据表!$23:$23,MATCH(Q27,绩效考核基础数据表!$6:$6,0))</f>
        <v/>
      </c>
      <c r="R30" s="20">
        <f>INDEX(绩效考核基础数据表!$23:$23,MATCH(R27,绩效考核基础数据表!$6:$6,0))</f>
        <v/>
      </c>
      <c r="S30" s="20">
        <f>INDEX(绩效考核基础数据表!$23:$23,MATCH(S27,绩效考核基础数据表!$6:$6,0))</f>
        <v/>
      </c>
      <c r="T30" s="20">
        <f>INDEX(绩效考核基础数据表!$23:$23,MATCH(T27,绩效考核基础数据表!$6:$6,0))</f>
        <v/>
      </c>
      <c r="U30" s="20">
        <f>INDEX(绩效考核基础数据表!$23:$23,MATCH(U27,绩效考核基础数据表!$6:$6,0))</f>
        <v/>
      </c>
      <c r="V30" s="20">
        <f>INDEX(绩效考核基础数据表!$23:$23,MATCH(V27,绩效考核基础数据表!$6:$6,0))</f>
        <v/>
      </c>
    </row>
    <row r="31" ht="21" customHeight="1" s="180">
      <c r="A31" s="221" t="n"/>
      <c r="B31" s="18" t="inlineStr">
        <is>
          <t>超出比例</t>
        </is>
      </c>
      <c r="C31" s="21">
        <f>(C28-绩效考核基础数据表!$Q$21)/绩效考核基础数据表!$Q$21</f>
        <v/>
      </c>
      <c r="D31" s="21">
        <f>(D28-绩效考核基础数据表!$Q$21)/绩效考核基础数据表!$Q$21</f>
        <v/>
      </c>
      <c r="E31" s="21">
        <f>(E28-绩效考核基础数据表!$Q$21)/绩效考核基础数据表!$Q$21</f>
        <v/>
      </c>
      <c r="F31" s="21">
        <f>(F28-绩效考核基础数据表!$Q$21)/绩效考核基础数据表!$Q$21</f>
        <v/>
      </c>
      <c r="G31" s="21">
        <f>(G28-绩效考核基础数据表!$Q$21)/绩效考核基础数据表!$Q$21</f>
        <v/>
      </c>
      <c r="H31" s="21">
        <f>(H28-绩效考核基础数据表!$Q$21)/绩效考核基础数据表!$Q$21</f>
        <v/>
      </c>
      <c r="I31" s="21">
        <f>(I28-绩效考核基础数据表!$Q$21)/绩效考核基础数据表!$Q$21</f>
        <v/>
      </c>
      <c r="J31" s="21">
        <f>(J28-绩效考核基础数据表!$Q$21)/绩效考核基础数据表!$Q$21</f>
        <v/>
      </c>
      <c r="K31" s="21">
        <f>(K28-绩效考核基础数据表!$Q$21)/绩效考核基础数据表!$Q$21</f>
        <v/>
      </c>
      <c r="L31" s="21">
        <f>(L28-绩效考核基础数据表!$Q$21)/绩效考核基础数据表!$Q$21</f>
        <v/>
      </c>
      <c r="M31" s="21">
        <f>(M28-绩效考核基础数据表!$Q$21)/绩效考核基础数据表!$Q$21</f>
        <v/>
      </c>
      <c r="N31" s="21">
        <f>(N28-绩效考核基础数据表!$Q$21)/绩效考核基础数据表!$Q$21</f>
        <v/>
      </c>
      <c r="O31" s="21">
        <f>(O28-绩效考核基础数据表!$Q$21)/绩效考核基础数据表!$Q$21</f>
        <v/>
      </c>
      <c r="P31" s="21">
        <f>(P28-绩效考核基础数据表!$Q$21)/绩效考核基础数据表!$Q$21</f>
        <v/>
      </c>
      <c r="Q31" s="21">
        <f>(Q28-绩效考核基础数据表!$Q$21)/绩效考核基础数据表!$Q$21</f>
        <v/>
      </c>
      <c r="R31" s="21">
        <f>(R28-绩效考核基础数据表!$Q$21)/绩效考核基础数据表!$Q$21</f>
        <v/>
      </c>
      <c r="S31" s="21">
        <f>(S28-绩效考核基础数据表!$Q$21)/绩效考核基础数据表!$Q$21</f>
        <v/>
      </c>
      <c r="T31" s="21">
        <f>(T28-绩效考核基础数据表!$Q$21)/绩效考核基础数据表!$Q$21</f>
        <v/>
      </c>
      <c r="U31" s="21">
        <f>(U28-绩效考核基础数据表!$Q$21)/绩效考核基础数据表!$Q$21</f>
        <v/>
      </c>
      <c r="V31" s="21">
        <f>(V28-绩效考核基础数据表!$Q$21)/绩效考核基础数据表!$Q$21</f>
        <v/>
      </c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1" t="n"/>
      <c r="Q32" s="11" t="n"/>
      <c r="R32" s="11" t="n"/>
      <c r="S32" s="11" t="n"/>
      <c r="T32" s="11" t="n"/>
      <c r="U32" s="11" t="n"/>
      <c r="V32" s="11" t="n"/>
    </row>
    <row r="33" ht="25.5" customHeight="1" s="180">
      <c r="A33" s="12" t="inlineStr">
        <is>
          <t>低于均值人数</t>
        </is>
      </c>
      <c r="B33" s="13" t="inlineStr">
        <is>
          <t>低均值名单</t>
        </is>
      </c>
      <c r="C33" s="14">
        <f t="array" ref="C33">INDEX(绩效考核基础数据表!$6:$6,SMALL(IF((绩效考核基础数据表!$G$21:$P$21&lt;绩效考核基础数据表!$Q$21),COLUMN(绩效考核基础数据表!$G:$P),256),COLUMN(A7)))&amp;""</f>
        <v/>
      </c>
      <c r="D33" s="14">
        <f t="array" ref="D33">INDEX(绩效考核基础数据表!$6:$6,SMALL(IF((绩效考核基础数据表!$G$21:$P$21&lt;绩效考核基础数据表!$Q$21),COLUMN(绩效考核基础数据表!$G:$P),256),COLUMN(B7)))&amp;""</f>
        <v/>
      </c>
      <c r="E33" s="14">
        <f t="array" ref="E33">INDEX(绩效考核基础数据表!$6:$6,SMALL(IF((绩效考核基础数据表!$G$21:$P$21&lt;绩效考核基础数据表!$Q$21),COLUMN(绩效考核基础数据表!$G:$P),256),COLUMN(C7)))&amp;""</f>
        <v/>
      </c>
      <c r="F33" s="14">
        <f t="array" ref="F33">INDEX(绩效考核基础数据表!$6:$6,SMALL(IF((绩效考核基础数据表!$G$21:$P$21&lt;绩效考核基础数据表!$Q$21),COLUMN(绩效考核基础数据表!$G:$P),256),COLUMN(D7)))&amp;""</f>
        <v/>
      </c>
      <c r="G33" s="14">
        <f t="array" ref="G33">INDEX(绩效考核基础数据表!$6:$6,SMALL(IF((绩效考核基础数据表!$G$21:$P$21&lt;绩效考核基础数据表!$Q$21),COLUMN(绩效考核基础数据表!$G:$P),256),COLUMN(E7)))&amp;""</f>
        <v/>
      </c>
      <c r="H33" s="14">
        <f t="array" ref="H33">INDEX(绩效考核基础数据表!$6:$6,SMALL(IF((绩效考核基础数据表!$G$21:$P$21&lt;绩效考核基础数据表!$Q$21),COLUMN(绩效考核基础数据表!$G:$P),256),COLUMN(F7)))&amp;""</f>
        <v/>
      </c>
      <c r="I33" s="14">
        <f t="array" ref="I33">INDEX(绩效考核基础数据表!$6:$6,SMALL(IF((绩效考核基础数据表!$G$21:$P$21&lt;绩效考核基础数据表!$Q$21),COLUMN(绩效考核基础数据表!$G:$P),256),COLUMN(G7)))&amp;""</f>
        <v/>
      </c>
      <c r="J33" s="14">
        <f t="array" ref="J33">INDEX(绩效考核基础数据表!$6:$6,SMALL(IF((绩效考核基础数据表!$G$21:$P$21&lt;绩效考核基础数据表!$Q$21),COLUMN(绩效考核基础数据表!$G:$P),256),COLUMN(H7)))&amp;""</f>
        <v/>
      </c>
      <c r="K33" s="14">
        <f t="array" ref="K33">INDEX(绩效考核基础数据表!$6:$6,SMALL(IF((绩效考核基础数据表!$G$21:$P$21&lt;绩效考核基础数据表!$Q$21),COLUMN(绩效考核基础数据表!$G:$P),256),COLUMN(I7)))&amp;""</f>
        <v/>
      </c>
      <c r="L33" s="14">
        <f t="array" ref="L33">INDEX(绩效考核基础数据表!$6:$6,SMALL(IF((绩效考核基础数据表!$G$21:$P$21&lt;绩效考核基础数据表!$Q$21),COLUMN(绩效考核基础数据表!$G:$P),256),COLUMN(J7)))&amp;""</f>
        <v/>
      </c>
      <c r="M33" s="14">
        <f t="array" ref="M33">INDEX(绩效考核基础数据表!$6:$6,SMALL(IF((绩效考核基础数据表!$G$21:$P$21&lt;绩效考核基础数据表!$Q$21),COLUMN(绩效考核基础数据表!$G:$P),256),COLUMN(K7)))&amp;""</f>
        <v/>
      </c>
      <c r="N33" s="14">
        <f t="array" ref="N33">INDEX(绩效考核基础数据表!$6:$6,SMALL(IF((绩效考核基础数据表!$G$21:$P$21&lt;绩效考核基础数据表!$Q$21),COLUMN(绩效考核基础数据表!$G:$P),256),COLUMN(L7)))&amp;""</f>
        <v/>
      </c>
      <c r="O33" s="14">
        <f t="array" ref="O33">INDEX(绩效考核基础数据表!$6:$6,SMALL(IF((绩效考核基础数据表!$G$21:$P$21&lt;绩效考核基础数据表!$Q$21),COLUMN(绩效考核基础数据表!$G:$P),256),COLUMN(M7)))&amp;""</f>
        <v/>
      </c>
      <c r="P33" s="14">
        <f t="array" ref="P33">INDEX(绩效考核基础数据表!$6:$6,SMALL(IF((绩效考核基础数据表!$G$21:$P$21&lt;绩效考核基础数据表!$Q$21),COLUMN(绩效考核基础数据表!$G:$P),256),COLUMN(N7)))&amp;""</f>
        <v/>
      </c>
      <c r="Q33" s="14">
        <f t="array" ref="Q33">INDEX(绩效考核基础数据表!$6:$6,SMALL(IF((绩效考核基础数据表!$G$21:$P$21&lt;绩效考核基础数据表!$Q$21),COLUMN(绩效考核基础数据表!$G:$P),256),COLUMN(O7)))&amp;""</f>
        <v/>
      </c>
      <c r="R33" s="14">
        <f t="array" ref="R33">INDEX(绩效考核基础数据表!$6:$6,SMALL(IF((绩效考核基础数据表!$G$21:$P$21&lt;绩效考核基础数据表!$Q$21),COLUMN(绩效考核基础数据表!$G:$P),256),COLUMN(P7)))&amp;""</f>
        <v/>
      </c>
      <c r="S33" s="14">
        <f t="array" ref="S33">INDEX(绩效考核基础数据表!$6:$6,SMALL(IF((绩效考核基础数据表!$G$21:$P$21&lt;绩效考核基础数据表!$Q$21),COLUMN(绩效考核基础数据表!$G:$P),256),COLUMN(Q7)))&amp;""</f>
        <v/>
      </c>
      <c r="T33" s="14">
        <f t="array" ref="T33">INDEX(绩效考核基础数据表!$6:$6,SMALL(IF((绩效考核基础数据表!$G$21:$P$21&lt;绩效考核基础数据表!$Q$21),COLUMN(绩效考核基础数据表!$G:$P),256),COLUMN(R7)))&amp;""</f>
        <v/>
      </c>
      <c r="U33" s="14">
        <f t="array" ref="U33">INDEX(绩效考核基础数据表!$6:$6,SMALL(IF((绩效考核基础数据表!$G$21:$P$21&lt;绩效考核基础数据表!$Q$21),COLUMN(绩效考核基础数据表!$G:$P),256),COLUMN(S7)))&amp;""</f>
        <v/>
      </c>
      <c r="V33" s="14">
        <f t="array" ref="V33">INDEX(绩效考核基础数据表!$6:$6,SMALL(IF((绩效考核基础数据表!$G$21:$P$21&lt;绩效考核基础数据表!$Q$21),COLUMN(绩效考核基础数据表!$G:$P),256),COLUMN(T7)))&amp;""</f>
        <v/>
      </c>
    </row>
    <row r="34" ht="27.75" customHeight="1" s="180">
      <c r="A34" s="15">
        <f>SUMPRODUCT(N(绩效考核基础数据表!$G$21:$P$21&lt;绩效考核基础数据表!$Q$21))</f>
        <v/>
      </c>
      <c r="B34" s="16" t="inlineStr">
        <is>
          <t>分数</t>
        </is>
      </c>
      <c r="C34" s="16">
        <f>INDEX(绩效考核基础数据表!$21:$21,MATCH(C33,绩效考核基础数据表!$6:$6,0))</f>
        <v/>
      </c>
      <c r="D34" s="20">
        <f>INDEX(绩效考核基础数据表!$21:$21,MATCH(D33,绩效考核基础数据表!$6:$6,0))</f>
        <v/>
      </c>
      <c r="E34" s="20">
        <f>INDEX(绩效考核基础数据表!$21:$21,MATCH(E33,绩效考核基础数据表!$6:$6,0))</f>
        <v/>
      </c>
      <c r="F34" s="20">
        <f>INDEX(绩效考核基础数据表!$21:$21,MATCH(F33,绩效考核基础数据表!$6:$6,0))</f>
        <v/>
      </c>
      <c r="G34" s="20">
        <f>INDEX(绩效考核基础数据表!$21:$21,MATCH(G33,绩效考核基础数据表!$6:$6,0))</f>
        <v/>
      </c>
      <c r="H34" s="20">
        <f>INDEX(绩效考核基础数据表!$21:$21,MATCH(H33,绩效考核基础数据表!$6:$6,0))</f>
        <v/>
      </c>
      <c r="I34" s="20">
        <f>INDEX(绩效考核基础数据表!$21:$21,MATCH(I33,绩效考核基础数据表!$6:$6,0))</f>
        <v/>
      </c>
      <c r="J34" s="20">
        <f>INDEX(绩效考核基础数据表!$21:$21,MATCH(J33,绩效考核基础数据表!$6:$6,0))</f>
        <v/>
      </c>
      <c r="K34" s="20">
        <f>INDEX(绩效考核基础数据表!$21:$21,MATCH(K33,绩效考核基础数据表!$6:$6,0))</f>
        <v/>
      </c>
      <c r="L34" s="20">
        <f>INDEX(绩效考核基础数据表!$21:$21,MATCH(L33,绩效考核基础数据表!$6:$6,0))</f>
        <v/>
      </c>
      <c r="M34" s="20">
        <f>INDEX(绩效考核基础数据表!$21:$21,MATCH(M33,绩效考核基础数据表!$6:$6,0))</f>
        <v/>
      </c>
      <c r="N34" s="20">
        <f>INDEX(绩效考核基础数据表!$21:$21,MATCH(N33,绩效考核基础数据表!$6:$6,0))</f>
        <v/>
      </c>
      <c r="O34" s="20">
        <f>INDEX(绩效考核基础数据表!$21:$21,MATCH(O33,绩效考核基础数据表!$6:$6,0))</f>
        <v/>
      </c>
      <c r="P34" s="20">
        <f>INDEX(绩效考核基础数据表!$21:$21,MATCH(P33,绩效考核基础数据表!$6:$6,0))</f>
        <v/>
      </c>
      <c r="Q34" s="20">
        <f>INDEX(绩效考核基础数据表!$21:$21,MATCH(Q33,绩效考核基础数据表!$6:$6,0))</f>
        <v/>
      </c>
      <c r="R34" s="20">
        <f>INDEX(绩效考核基础数据表!$21:$21,MATCH(R33,绩效考核基础数据表!$6:$6,0))</f>
        <v/>
      </c>
      <c r="S34" s="20">
        <f>INDEX(绩效考核基础数据表!$21:$21,MATCH(S33,绩效考核基础数据表!$6:$6,0))</f>
        <v/>
      </c>
      <c r="T34" s="20">
        <f>INDEX(绩效考核基础数据表!$21:$21,MATCH(T33,绩效考核基础数据表!$6:$6,0))</f>
        <v/>
      </c>
      <c r="U34" s="20">
        <f>INDEX(绩效考核基础数据表!$21:$21,MATCH(U33,绩效考核基础数据表!$6:$6,0))</f>
        <v/>
      </c>
      <c r="V34" s="20">
        <f>INDEX(绩效考核基础数据表!$21:$21,MATCH(V33,绩效考核基础数据表!$6:$6,0))</f>
        <v/>
      </c>
    </row>
    <row r="35" ht="21" customHeight="1" s="180">
      <c r="A35" s="17" t="inlineStr">
        <is>
          <t>占比</t>
        </is>
      </c>
      <c r="B35" s="18" t="inlineStr">
        <is>
          <t>排名</t>
        </is>
      </c>
      <c r="C35" s="18">
        <f>INDEX(绩效考核基础数据表!$22:$22,MATCH(C33,绩效考核基础数据表!$6:$6,0))</f>
        <v/>
      </c>
      <c r="D35" s="18">
        <f>INDEX(绩效考核基础数据表!$22:$22,MATCH(D33,绩效考核基础数据表!$6:$6,0))</f>
        <v/>
      </c>
      <c r="E35" s="18">
        <f>INDEX(绩效考核基础数据表!$22:$22,MATCH(E33,绩效考核基础数据表!$6:$6,0))</f>
        <v/>
      </c>
      <c r="F35" s="18">
        <f>INDEX(绩效考核基础数据表!$22:$22,MATCH(F33,绩效考核基础数据表!$6:$6,0))</f>
        <v/>
      </c>
      <c r="G35" s="18">
        <f>INDEX(绩效考核基础数据表!$22:$22,MATCH(G33,绩效考核基础数据表!$6:$6,0))</f>
        <v/>
      </c>
      <c r="H35" s="18">
        <f>INDEX(绩效考核基础数据表!$22:$22,MATCH(H33,绩效考核基础数据表!$6:$6,0))</f>
        <v/>
      </c>
      <c r="I35" s="18">
        <f>INDEX(绩效考核基础数据表!$22:$22,MATCH(I33,绩效考核基础数据表!$6:$6,0))</f>
        <v/>
      </c>
      <c r="J35" s="18">
        <f>INDEX(绩效考核基础数据表!$22:$22,MATCH(J33,绩效考核基础数据表!$6:$6,0))</f>
        <v/>
      </c>
      <c r="K35" s="18">
        <f>INDEX(绩效考核基础数据表!$22:$22,MATCH(K33,绩效考核基础数据表!$6:$6,0))</f>
        <v/>
      </c>
      <c r="L35" s="18">
        <f>INDEX(绩效考核基础数据表!$22:$22,MATCH(L33,绩效考核基础数据表!$6:$6,0))</f>
        <v/>
      </c>
      <c r="M35" s="18">
        <f>INDEX(绩效考核基础数据表!$22:$22,MATCH(M33,绩效考核基础数据表!$6:$6,0))</f>
        <v/>
      </c>
      <c r="N35" s="18">
        <f>INDEX(绩效考核基础数据表!$22:$22,MATCH(N33,绩效考核基础数据表!$6:$6,0))</f>
        <v/>
      </c>
      <c r="O35" s="18">
        <f>INDEX(绩效考核基础数据表!$22:$22,MATCH(O33,绩效考核基础数据表!$6:$6,0))</f>
        <v/>
      </c>
      <c r="P35" s="18">
        <f>INDEX(绩效考核基础数据表!$22:$22,MATCH(P33,绩效考核基础数据表!$6:$6,0))</f>
        <v/>
      </c>
      <c r="Q35" s="18">
        <f>INDEX(绩效考核基础数据表!$22:$22,MATCH(Q33,绩效考核基础数据表!$6:$6,0))</f>
        <v/>
      </c>
      <c r="R35" s="18">
        <f>INDEX(绩效考核基础数据表!$22:$22,MATCH(R33,绩效考核基础数据表!$6:$6,0))</f>
        <v/>
      </c>
      <c r="S35" s="18">
        <f>INDEX(绩效考核基础数据表!$22:$22,MATCH(S33,绩效考核基础数据表!$6:$6,0))</f>
        <v/>
      </c>
      <c r="T35" s="18">
        <f>INDEX(绩效考核基础数据表!$22:$22,MATCH(T33,绩效考核基础数据表!$6:$6,0))</f>
        <v/>
      </c>
      <c r="U35" s="18">
        <f>INDEX(绩效考核基础数据表!$22:$22,MATCH(U33,绩效考核基础数据表!$6:$6,0))</f>
        <v/>
      </c>
      <c r="V35" s="18">
        <f>INDEX(绩效考核基础数据表!$22:$22,MATCH(V33,绩效考核基础数据表!$6:$6,0))</f>
        <v/>
      </c>
    </row>
    <row r="36" ht="21" customHeight="1" s="180">
      <c r="A36" s="19">
        <f>A34/COUNTA(绩效考核基础数据表!$G$21:$P$21)</f>
        <v/>
      </c>
      <c r="B36" s="16" t="inlineStr">
        <is>
          <t>等级</t>
        </is>
      </c>
      <c r="C36" s="20">
        <f>INDEX(绩效考核基础数据表!$23:$23,MATCH(C33,绩效考核基础数据表!$6:$6,0))</f>
        <v/>
      </c>
      <c r="D36" s="20">
        <f>INDEX(绩效考核基础数据表!$23:$23,MATCH(D33,绩效考核基础数据表!$6:$6,0))</f>
        <v/>
      </c>
      <c r="E36" s="20">
        <f>INDEX(绩效考核基础数据表!$23:$23,MATCH(E33,绩效考核基础数据表!$6:$6,0))</f>
        <v/>
      </c>
      <c r="F36" s="20">
        <f>INDEX(绩效考核基础数据表!$23:$23,MATCH(F33,绩效考核基础数据表!$6:$6,0))</f>
        <v/>
      </c>
      <c r="G36" s="20">
        <f>INDEX(绩效考核基础数据表!$23:$23,MATCH(G33,绩效考核基础数据表!$6:$6,0))</f>
        <v/>
      </c>
      <c r="H36" s="20">
        <f>INDEX(绩效考核基础数据表!$23:$23,MATCH(H33,绩效考核基础数据表!$6:$6,0))</f>
        <v/>
      </c>
      <c r="I36" s="20">
        <f>INDEX(绩效考核基础数据表!$23:$23,MATCH(I33,绩效考核基础数据表!$6:$6,0))</f>
        <v/>
      </c>
      <c r="J36" s="20">
        <f>INDEX(绩效考核基础数据表!$23:$23,MATCH(J33,绩效考核基础数据表!$6:$6,0))</f>
        <v/>
      </c>
      <c r="K36" s="20">
        <f>INDEX(绩效考核基础数据表!$23:$23,MATCH(K33,绩效考核基础数据表!$6:$6,0))</f>
        <v/>
      </c>
      <c r="L36" s="20">
        <f>INDEX(绩效考核基础数据表!$23:$23,MATCH(L33,绩效考核基础数据表!$6:$6,0))</f>
        <v/>
      </c>
      <c r="M36" s="20">
        <f>INDEX(绩效考核基础数据表!$23:$23,MATCH(M33,绩效考核基础数据表!$6:$6,0))</f>
        <v/>
      </c>
      <c r="N36" s="20">
        <f>INDEX(绩效考核基础数据表!$23:$23,MATCH(N33,绩效考核基础数据表!$6:$6,0))</f>
        <v/>
      </c>
      <c r="O36" s="20">
        <f>INDEX(绩效考核基础数据表!$23:$23,MATCH(O33,绩效考核基础数据表!$6:$6,0))</f>
        <v/>
      </c>
      <c r="P36" s="20">
        <f>INDEX(绩效考核基础数据表!$23:$23,MATCH(P33,绩效考核基础数据表!$6:$6,0))</f>
        <v/>
      </c>
      <c r="Q36" s="20">
        <f>INDEX(绩效考核基础数据表!$23:$23,MATCH(Q33,绩效考核基础数据表!$6:$6,0))</f>
        <v/>
      </c>
      <c r="R36" s="20">
        <f>INDEX(绩效考核基础数据表!$23:$23,MATCH(R33,绩效考核基础数据表!$6:$6,0))</f>
        <v/>
      </c>
      <c r="S36" s="20">
        <f>INDEX(绩效考核基础数据表!$23:$23,MATCH(S33,绩效考核基础数据表!$6:$6,0))</f>
        <v/>
      </c>
      <c r="T36" s="20">
        <f>INDEX(绩效考核基础数据表!$23:$23,MATCH(T33,绩效考核基础数据表!$6:$6,0))</f>
        <v/>
      </c>
      <c r="U36" s="20">
        <f>INDEX(绩效考核基础数据表!$23:$23,MATCH(U33,绩效考核基础数据表!$6:$6,0))</f>
        <v/>
      </c>
      <c r="V36" s="20">
        <f>INDEX(绩效考核基础数据表!$23:$23,MATCH(V33,绩效考核基础数据表!$6:$6,0))</f>
        <v/>
      </c>
    </row>
    <row r="37" ht="21" customHeight="1" s="180">
      <c r="A37" s="221" t="n"/>
      <c r="B37" s="18" t="inlineStr">
        <is>
          <t>超出比例</t>
        </is>
      </c>
      <c r="C37" s="21">
        <f>(C34-绩效考核基础数据表!$Q$21)/绩效考核基础数据表!$Q$21</f>
        <v/>
      </c>
      <c r="D37" s="21">
        <f>(D34-绩效考核基础数据表!$Q$21)/绩效考核基础数据表!$Q$21</f>
        <v/>
      </c>
      <c r="E37" s="21">
        <f>(E34-绩效考核基础数据表!$Q$21)/绩效考核基础数据表!$Q$21</f>
        <v/>
      </c>
      <c r="F37" s="21">
        <f>(F34-绩效考核基础数据表!$Q$21)/绩效考核基础数据表!$Q$21</f>
        <v/>
      </c>
      <c r="G37" s="21">
        <f>(G34-绩效考核基础数据表!$Q$21)/绩效考核基础数据表!$Q$21</f>
        <v/>
      </c>
      <c r="H37" s="21">
        <f>(H34-绩效考核基础数据表!$Q$21)/绩效考核基础数据表!$Q$21</f>
        <v/>
      </c>
      <c r="I37" s="21">
        <f>(I34-绩效考核基础数据表!$Q$21)/绩效考核基础数据表!$Q$21</f>
        <v/>
      </c>
      <c r="J37" s="21">
        <f>(J34-绩效考核基础数据表!$Q$21)/绩效考核基础数据表!$Q$21</f>
        <v/>
      </c>
      <c r="K37" s="21">
        <f>(K34-绩效考核基础数据表!$Q$21)/绩效考核基础数据表!$Q$21</f>
        <v/>
      </c>
      <c r="L37" s="21">
        <f>(L34-绩效考核基础数据表!$Q$21)/绩效考核基础数据表!$Q$21</f>
        <v/>
      </c>
      <c r="M37" s="21">
        <f>(M34-绩效考核基础数据表!$Q$21)/绩效考核基础数据表!$Q$21</f>
        <v/>
      </c>
      <c r="N37" s="21">
        <f>(N34-绩效考核基础数据表!$Q$21)/绩效考核基础数据表!$Q$21</f>
        <v/>
      </c>
      <c r="O37" s="21">
        <f>(O34-绩效考核基础数据表!$Q$21)/绩效考核基础数据表!$Q$21</f>
        <v/>
      </c>
      <c r="P37" s="21">
        <f>(P34-绩效考核基础数据表!$Q$21)/绩效考核基础数据表!$Q$21</f>
        <v/>
      </c>
      <c r="Q37" s="21">
        <f>(Q34-绩效考核基础数据表!$Q$21)/绩效考核基础数据表!$Q$21</f>
        <v/>
      </c>
      <c r="R37" s="21">
        <f>(R34-绩效考核基础数据表!$Q$21)/绩效考核基础数据表!$Q$21</f>
        <v/>
      </c>
      <c r="S37" s="21">
        <f>(S34-绩效考核基础数据表!$Q$21)/绩效考核基础数据表!$Q$21</f>
        <v/>
      </c>
      <c r="T37" s="21">
        <f>(T34-绩效考核基础数据表!$Q$21)/绩效考核基础数据表!$Q$21</f>
        <v/>
      </c>
      <c r="U37" s="21">
        <f>(U34-绩效考核基础数据表!$Q$21)/绩效考核基础数据表!$Q$21</f>
        <v/>
      </c>
      <c r="V37" s="21">
        <f>(V34-绩效考核基础数据表!$Q$21)/绩效考核基础数据表!$Q$21</f>
        <v/>
      </c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1" t="n"/>
      <c r="M38" s="11" t="n"/>
      <c r="N38" s="11" t="n"/>
      <c r="O38" s="11" t="n"/>
      <c r="P38" s="11" t="n"/>
      <c r="Q38" s="11" t="n"/>
      <c r="R38" s="11" t="n"/>
      <c r="S38" s="11" t="n"/>
      <c r="T38" s="11" t="n"/>
      <c r="U38" s="11" t="n"/>
      <c r="V38" s="11" t="n"/>
    </row>
    <row r="39">
      <c r="A39" s="11" t="n"/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</row>
    <row r="40">
      <c r="A40" s="11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1" t="n"/>
      <c r="M40" s="11" t="n"/>
      <c r="N40" s="11" t="n"/>
      <c r="O40" s="11" t="n"/>
      <c r="P40" s="11" t="n"/>
      <c r="Q40" s="11" t="n"/>
      <c r="R40" s="11" t="n"/>
      <c r="S40" s="11" t="n"/>
      <c r="T40" s="11" t="n"/>
      <c r="U40" s="11" t="n"/>
      <c r="V40" s="11" t="n"/>
    </row>
    <row r="41">
      <c r="A41" s="11" t="n"/>
      <c r="B41" s="11" t="n"/>
      <c r="C41" s="11" t="n"/>
      <c r="D41" s="11" t="n"/>
      <c r="E41" s="11" t="n"/>
      <c r="F41" s="11" t="n"/>
      <c r="G41" s="138" t="inlineStr">
        <is>
          <t>版权所有：                                                                  北京未名潮管理顾问公司</t>
        </is>
      </c>
      <c r="J41" s="24" t="n"/>
      <c r="K41" s="138" t="n"/>
      <c r="L41" s="24" t="n"/>
      <c r="M41" s="11" t="n"/>
      <c r="N41" s="11" t="n"/>
      <c r="O41" s="11" t="n"/>
      <c r="P41" s="11" t="n"/>
      <c r="Q41" s="11" t="n"/>
      <c r="R41" s="11" t="n"/>
      <c r="S41" s="11" t="n"/>
      <c r="T41" s="11" t="n"/>
      <c r="U41" s="11" t="n"/>
      <c r="V41" s="11" t="n"/>
    </row>
    <row r="42">
      <c r="A42" s="11" t="n"/>
      <c r="B42" s="11" t="n"/>
      <c r="C42" s="11" t="n"/>
      <c r="D42" s="11" t="n"/>
      <c r="E42" s="11" t="n"/>
      <c r="F42" s="11" t="n"/>
      <c r="J42" s="24" t="n"/>
      <c r="K42" s="138" t="n"/>
      <c r="L42" s="24" t="n"/>
      <c r="M42" s="11" t="n"/>
      <c r="N42" s="11" t="n"/>
      <c r="O42" s="11" t="n"/>
      <c r="P42" s="11" t="n"/>
      <c r="Q42" s="11" t="n"/>
      <c r="R42" s="11" t="n"/>
      <c r="S42" s="11" t="n"/>
      <c r="T42" s="11" t="n"/>
      <c r="U42" s="11" t="n"/>
      <c r="V42" s="11" t="n"/>
    </row>
    <row r="43">
      <c r="A43" s="11" t="n"/>
      <c r="B43" s="11" t="n"/>
      <c r="C43" s="11" t="n"/>
      <c r="D43" s="11" t="n"/>
      <c r="E43" s="11" t="n"/>
      <c r="F43" s="11" t="n"/>
      <c r="J43" s="24" t="n"/>
      <c r="K43" s="138" t="n"/>
      <c r="L43" s="24" t="n"/>
      <c r="M43" s="11" t="n"/>
      <c r="N43" s="11" t="n"/>
      <c r="O43" s="11" t="n"/>
      <c r="P43" s="11" t="n"/>
      <c r="Q43" s="11" t="n"/>
      <c r="R43" s="11" t="n"/>
      <c r="S43" s="11" t="n"/>
      <c r="T43" s="11" t="n"/>
      <c r="U43" s="11" t="n"/>
      <c r="V43" s="11" t="n"/>
    </row>
    <row r="44">
      <c r="A44" s="11" t="n"/>
      <c r="B44" s="11" t="n"/>
      <c r="C44" s="11" t="n"/>
      <c r="D44" s="11" t="n"/>
      <c r="E44" s="11" t="n"/>
      <c r="F44" s="11" t="n"/>
      <c r="J44" s="11" t="n"/>
      <c r="K44" s="11" t="n"/>
      <c r="L44" s="11" t="n"/>
      <c r="M44" s="11" t="n"/>
      <c r="N44" s="11" t="n"/>
      <c r="O44" s="11" t="n"/>
      <c r="P44" s="11" t="n"/>
      <c r="Q44" s="11" t="n"/>
      <c r="R44" s="11" t="n"/>
      <c r="S44" s="11" t="n"/>
      <c r="T44" s="11" t="n"/>
      <c r="U44" s="11" t="n"/>
      <c r="V44" s="11" t="n"/>
    </row>
    <row r="45">
      <c r="A45" s="11" t="n"/>
      <c r="B45" s="11" t="n"/>
      <c r="C45" s="11" t="n"/>
      <c r="D45" s="11" t="n"/>
      <c r="E45" s="11" t="n"/>
      <c r="F45" s="11" t="n"/>
      <c r="G45" s="11" t="n"/>
      <c r="H45" s="11" t="n"/>
      <c r="I45" s="11" t="n"/>
      <c r="J45" s="11" t="n"/>
      <c r="K45" s="11" t="n"/>
      <c r="L45" s="11" t="n"/>
      <c r="M45" s="11" t="n"/>
      <c r="N45" s="11" t="n"/>
      <c r="O45" s="11" t="n"/>
      <c r="P45" s="11" t="n"/>
      <c r="Q45" s="11" t="n"/>
      <c r="R45" s="11" t="n"/>
      <c r="S45" s="11" t="n"/>
      <c r="T45" s="11" t="n"/>
      <c r="U45" s="11" t="n"/>
      <c r="V45" s="11" t="n"/>
    </row>
  </sheetData>
  <mergeCells count="6">
    <mergeCell ref="A3:N3"/>
    <mergeCell ref="G41:I44"/>
    <mergeCell ref="A2:N2"/>
    <mergeCell ref="A36:A37"/>
    <mergeCell ref="A30:A31"/>
    <mergeCell ref="A1:N1"/>
  </mergeCells>
  <pageMargins left="0.699305555555556" right="0.699305555555556" top="0.75" bottom="0.75" header="0.3" footer="0.3"/>
  <pageSetup orientation="landscape" paperSize="9" horizontalDpi="180" verticalDpi="18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2006-09-13T11:21:00Z</dcterms:created>
  <dcterms:modified xmlns:dcterms="http://purl.org/dc/terms/" xmlns:xsi="http://www.w3.org/2001/XMLSchema-instance" xsi:type="dcterms:W3CDTF">2026-05-31T07:31:16Z</dcterms:modifi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2052-10.1.0.5559</vt:lpwstr>
  </property>
  <property name="KSOTemplateUUID" fmtid="{D5CDD505-2E9C-101B-9397-08002B2CF9AE}" pid="3">
    <vt:lpwstr xmlns:vt="http://schemas.openxmlformats.org/officeDocument/2006/docPropsVTypes">v1.0_mb_gS1kzkRjPS8V+88MrMF0Nw==</vt:lpwstr>
  </property>
</Properties>
</file>