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jpeg" ContentType="image/jpe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Width="19770" windowHeight="8535" tabRatio="600" firstSheet="0" activeTab="0" autoFilterDateGrouping="1"/>
  </bookViews>
  <sheets>
    <sheet xmlns:r="http://schemas.openxmlformats.org/officeDocument/2006/relationships" name="分析" sheetId="1" state="visible" r:id="rId1"/>
    <sheet xmlns:r="http://schemas.openxmlformats.org/officeDocument/2006/relationships" name="绩效表" sheetId="2" state="visible" r:id="rId2"/>
  </sheets>
  <definedNames/>
  <calcPr calcId="144525" fullCalcOnLoad="1"/>
</workbook>
</file>

<file path=xl/styles.xml><?xml version="1.0" encoding="utf-8"?>
<styleSheet xmlns="http://schemas.openxmlformats.org/spreadsheetml/2006/main">
  <numFmts count="4">
    <numFmt numFmtId="164" formatCode="0.00_ "/>
    <numFmt numFmtId="165" formatCode="0_);[Red]\(0\)"/>
    <numFmt numFmtId="166" formatCode="0.00_);[Red]\(0.00\)"/>
    <numFmt numFmtId="167" formatCode="0_ "/>
  </numFmts>
  <fonts count="58">
    <font>
      <name val="宋体"/>
      <charset val="134"/>
      <color theme="1"/>
      <sz val="11"/>
      <scheme val="minor"/>
    </font>
    <font>
      <name val="宋体"/>
      <charset val="134"/>
      <color theme="1"/>
      <sz val="12"/>
      <scheme val="minor"/>
    </font>
    <font>
      <name val="宋体"/>
      <charset val="134"/>
      <color theme="1"/>
      <sz val="10"/>
      <scheme val="minor"/>
    </font>
    <font>
      <name val="微软雅黑"/>
      <charset val="134"/>
      <b val="1"/>
      <color theme="0"/>
      <sz val="18"/>
    </font>
    <font>
      <name val="微软雅黑"/>
      <charset val="134"/>
      <b val="1"/>
      <color theme="1" tint="0.25"/>
      <sz val="18"/>
    </font>
    <font>
      <name val="微软雅黑"/>
      <charset val="134"/>
      <b val="1"/>
      <sz val="18"/>
    </font>
    <font>
      <name val="微软雅黑"/>
      <charset val="134"/>
      <color theme="1"/>
      <sz val="14"/>
    </font>
    <font>
      <name val="宋体"/>
      <charset val="134"/>
      <b val="1"/>
      <color theme="1"/>
      <sz val="10"/>
      <scheme val="minor"/>
    </font>
    <font>
      <name val="微软雅黑"/>
      <charset val="134"/>
      <b val="1"/>
      <color theme="0"/>
      <sz val="11"/>
    </font>
    <font>
      <name val="微软雅黑"/>
      <charset val="134"/>
      <b val="1"/>
      <color theme="0"/>
      <sz val="10"/>
    </font>
    <font>
      <name val="宋体"/>
      <charset val="134"/>
      <color theme="1"/>
      <sz val="10"/>
      <scheme val="minor"/>
    </font>
    <font>
      <name val="微软雅黑"/>
      <charset val="134"/>
      <sz val="8"/>
    </font>
    <font>
      <name val="宋体"/>
      <charset val="134"/>
      <color theme="1"/>
      <sz val="8"/>
      <scheme val="minor"/>
    </font>
    <font>
      <name val="宋体"/>
      <charset val="134"/>
      <color theme="1"/>
      <sz val="9"/>
      <scheme val="minor"/>
    </font>
    <font>
      <name val="宋体"/>
      <charset val="134"/>
      <color rgb="FF000000"/>
      <sz val="9"/>
    </font>
    <font>
      <name val="宋体"/>
      <charset val="134"/>
      <color theme="1"/>
      <sz val="9"/>
    </font>
    <font>
      <name val="宋体"/>
      <charset val="134"/>
      <color theme="1"/>
      <sz val="9"/>
      <scheme val="minor"/>
    </font>
    <font>
      <name val="宋体"/>
      <charset val="134"/>
      <color theme="1"/>
      <sz val="9"/>
      <scheme val="minor"/>
    </font>
    <font>
      <name val="宋体"/>
      <charset val="134"/>
      <b val="1"/>
      <color theme="0"/>
      <sz val="10"/>
      <scheme val="minor"/>
    </font>
    <font>
      <name val="微软雅黑"/>
      <charset val="134"/>
      <b val="1"/>
      <sz val="12"/>
    </font>
    <font>
      <name val="微软雅黑"/>
      <charset val="134"/>
      <b val="1"/>
      <color theme="0"/>
      <sz val="14"/>
    </font>
    <font>
      <name val="宋体"/>
      <charset val="134"/>
      <b val="1"/>
      <sz val="10"/>
      <scheme val="minor"/>
    </font>
    <font>
      <name val="微软雅黑"/>
      <charset val="134"/>
      <b val="1"/>
      <sz val="8"/>
    </font>
    <font>
      <name val="微软雅黑"/>
      <charset val="134"/>
      <b val="1"/>
      <sz val="10"/>
    </font>
    <font>
      <name val="微软雅黑"/>
      <charset val="134"/>
      <b val="1"/>
      <color theme="1"/>
      <sz val="9"/>
    </font>
    <font>
      <name val="微软雅黑"/>
      <charset val="134"/>
      <color theme="1"/>
      <sz val="10"/>
    </font>
    <font>
      <name val="微软雅黑"/>
      <charset val="134"/>
      <b val="1"/>
      <color theme="1"/>
      <sz val="10"/>
    </font>
    <font>
      <name val="宋体"/>
      <charset val="134"/>
      <color theme="2"/>
      <sz val="10"/>
      <scheme val="minor"/>
    </font>
    <font>
      <name val="微软雅黑"/>
      <charset val="134"/>
      <b val="1"/>
      <color theme="0" tint="-0.0499893185216834"/>
      <sz val="10"/>
    </font>
    <font>
      <name val="宋体"/>
      <charset val="134"/>
      <color theme="0"/>
      <sz val="10"/>
      <scheme val="minor"/>
    </font>
    <font>
      <name val="宋体"/>
      <charset val="134"/>
      <color theme="0"/>
      <sz val="10"/>
      <scheme val="minor"/>
    </font>
    <font>
      <name val="宋体"/>
      <charset val="134"/>
      <color theme="1"/>
      <sz val="8"/>
      <scheme val="minor"/>
    </font>
    <font>
      <name val="微软雅黑"/>
      <charset val="134"/>
      <b val="1"/>
      <color theme="1"/>
      <sz val="14"/>
    </font>
    <font>
      <name val="宋体"/>
      <charset val="134"/>
      <b val="1"/>
      <color theme="1"/>
      <sz val="11"/>
      <scheme val="minor"/>
    </font>
    <font>
      <name val="宋体"/>
      <charset val="134"/>
      <color theme="2" tint="-0.09997863704336681"/>
      <sz val="10"/>
      <scheme val="minor"/>
    </font>
    <font>
      <name val="宋体"/>
      <charset val="0"/>
      <color theme="0"/>
      <sz val="11"/>
      <scheme val="minor"/>
    </font>
    <font>
      <name val="宋体"/>
      <charset val="0"/>
      <color theme="1"/>
      <sz val="11"/>
      <scheme val="minor"/>
    </font>
    <font>
      <name val="宋体"/>
      <charset val="134"/>
      <b val="1"/>
      <color theme="3"/>
      <sz val="13"/>
      <scheme val="minor"/>
    </font>
    <font>
      <name val="宋体"/>
      <charset val="134"/>
      <color theme="1"/>
      <sz val="11"/>
      <scheme val="minor"/>
    </font>
    <font>
      <name val="宋体"/>
      <charset val="134"/>
      <b val="1"/>
      <color theme="3"/>
      <sz val="11"/>
      <scheme val="minor"/>
    </font>
    <font>
      <name val="宋体"/>
      <charset val="0"/>
      <color rgb="FF3F3F76"/>
      <sz val="11"/>
      <scheme val="minor"/>
    </font>
    <font>
      <name val="宋体"/>
      <charset val="0"/>
      <color rgb="FF9C0006"/>
      <sz val="11"/>
      <scheme val="minor"/>
    </font>
    <font>
      <name val="宋体"/>
      <charset val="0"/>
      <color rgb="FFFF0000"/>
      <sz val="11"/>
      <scheme val="minor"/>
    </font>
    <font>
      <name val="宋体"/>
      <charset val="0"/>
      <color rgb="FF0000FF"/>
      <sz val="11"/>
      <u val="single"/>
      <scheme val="minor"/>
    </font>
    <font>
      <name val="宋体"/>
      <charset val="0"/>
      <color rgb="FF800080"/>
      <sz val="11"/>
      <u val="single"/>
      <scheme val="minor"/>
    </font>
    <font>
      <name val="宋体"/>
      <charset val="134"/>
      <b val="1"/>
      <color theme="3"/>
      <sz val="18"/>
      <scheme val="minor"/>
    </font>
    <font>
      <name val="宋体"/>
      <charset val="0"/>
      <b val="1"/>
      <color rgb="FF3F3F3F"/>
      <sz val="11"/>
      <scheme val="minor"/>
    </font>
    <font>
      <name val="宋体"/>
      <charset val="0"/>
      <i val="1"/>
      <color rgb="FF7F7F7F"/>
      <sz val="11"/>
      <scheme val="minor"/>
    </font>
    <font>
      <name val="宋体"/>
      <charset val="134"/>
      <b val="1"/>
      <color theme="3"/>
      <sz val="15"/>
      <scheme val="minor"/>
    </font>
    <font>
      <name val="宋体"/>
      <charset val="0"/>
      <b val="1"/>
      <color rgb="FFFA7D00"/>
      <sz val="11"/>
      <scheme val="minor"/>
    </font>
    <font>
      <name val="宋体"/>
      <charset val="0"/>
      <b val="1"/>
      <color rgb="FFFFFFFF"/>
      <sz val="11"/>
      <scheme val="minor"/>
    </font>
    <font>
      <name val="宋体"/>
      <charset val="0"/>
      <b val="1"/>
      <color theme="1"/>
      <sz val="11"/>
      <scheme val="minor"/>
    </font>
    <font>
      <name val="宋体"/>
      <charset val="0"/>
      <color rgb="FFFA7D00"/>
      <sz val="11"/>
      <scheme val="minor"/>
    </font>
    <font>
      <name val="宋体"/>
      <charset val="0"/>
      <color rgb="FF006100"/>
      <sz val="11"/>
      <scheme val="minor"/>
    </font>
    <font>
      <name val="宋体"/>
      <charset val="0"/>
      <color rgb="FF9C6500"/>
      <sz val="11"/>
      <scheme val="minor"/>
    </font>
    <font>
      <name val="微软雅黑"/>
      <charset val="134"/>
      <b val="1"/>
      <color theme="2" tint="-0.5"/>
      <sz val="18"/>
    </font>
    <font>
      <name val="微软雅黑"/>
      <charset val="134"/>
      <b val="1"/>
      <color rgb="FFFF0000"/>
      <sz val="14"/>
    </font>
    <font>
      <name val="宋体"/>
      <charset val="134"/>
      <color theme="0"/>
      <sz val="9"/>
    </font>
  </fonts>
  <fills count="64">
    <fill>
      <patternFill/>
    </fill>
    <fill>
      <patternFill patternType="gray125"/>
    </fill>
    <fill>
      <patternFill patternType="solid">
        <fgColor theme="0"/>
        <bgColor indexed="64"/>
      </patternFill>
    </fill>
    <fill>
      <patternFill patternType="solid">
        <fgColor theme="4"/>
        <bgColor indexed="64"/>
      </patternFill>
    </fill>
    <fill>
      <patternFill patternType="solid">
        <fgColor theme="2"/>
        <bgColor indexed="64"/>
      </patternFill>
    </fill>
    <fill>
      <patternFill patternType="solid">
        <fgColor theme="2" tint="-0.499984740745262"/>
        <bgColor indexed="64"/>
      </patternFill>
    </fill>
    <fill>
      <patternFill patternType="solid">
        <fgColor theme="1"/>
        <bgColor indexed="64"/>
      </patternFill>
    </fill>
    <fill>
      <patternFill patternType="solid">
        <fgColor theme="1" tint="0.349986266670736"/>
        <bgColor indexed="64"/>
      </patternFill>
    </fill>
    <fill>
      <patternFill patternType="solid">
        <fgColor theme="2" tint="-0.249977111117893"/>
        <bgColor indexed="64"/>
      </patternFill>
    </fill>
    <fill>
      <patternFill patternType="solid">
        <fgColor theme="0" tint="-0.349986266670736"/>
        <bgColor indexed="64"/>
      </patternFill>
    </fill>
    <fill>
      <patternFill patternType="solid">
        <fgColor theme="0" tint="-0.149998474074526"/>
        <bgColor indexed="64"/>
      </patternFill>
    </fill>
    <fill>
      <patternFill patternType="solid">
        <fgColor theme="1" tint="0.5"/>
        <bgColor indexed="64"/>
      </patternFill>
    </fill>
    <fill>
      <patternFill patternType="solid">
        <fgColor theme="9" tint="-0.249977111117893"/>
        <bgColor indexed="64"/>
      </patternFill>
    </fill>
    <fill>
      <patternFill patternType="solid">
        <fgColor theme="0" tint="-0.15"/>
        <bgColor indexed="64"/>
      </patternFill>
    </fill>
    <fill>
      <patternFill patternType="solid">
        <fgColor theme="0" tint="-0.249977111117893"/>
        <bgColor indexed="64"/>
      </patternFill>
    </fill>
    <fill>
      <patternFill patternType="solid">
        <fgColor theme="9" tint="0.599993896298105"/>
        <bgColor indexed="64"/>
      </patternFill>
    </fill>
    <fill>
      <patternFill patternType="solid">
        <fgColor theme="3" tint="0.599993896298105"/>
        <bgColor indexed="64"/>
      </patternFill>
    </fill>
    <fill>
      <patternFill patternType="solid">
        <fgColor theme="3" tint="-0.249977111117893"/>
        <bgColor indexed="64"/>
      </patternFill>
    </fill>
    <fill>
      <patternFill patternType="solid">
        <fgColor theme="1" tint="0.499984740745262"/>
        <bgColor indexed="64"/>
      </patternFill>
    </fill>
    <fill>
      <patternFill patternType="solid">
        <fgColor rgb="FFFFFF00"/>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3" tint="0.799981688894314"/>
        <bgColor indexed="64"/>
      </patternFill>
    </fill>
    <fill>
      <patternFill patternType="solid">
        <fgColor theme="1" tint="0.0499893185216834"/>
        <bgColor indexed="64"/>
      </patternFill>
    </fill>
    <fill>
      <patternFill patternType="solid">
        <fgColor theme="2" tint="-0.09997863704336681"/>
        <bgColor indexed="64"/>
      </patternFill>
    </fill>
    <fill>
      <patternFill patternType="solid">
        <fgColor theme="8" tint="0.799981688894314"/>
        <bgColor indexed="64"/>
      </patternFill>
    </fill>
    <fill>
      <patternFill patternType="solid">
        <fgColor theme="3" tint="-0.499984740745262"/>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8" tint="-0.249977111117893"/>
        <bgColor indexed="64"/>
      </patternFill>
    </fill>
    <fill>
      <patternFill patternType="solid">
        <fgColor theme="0" tint="-0.5"/>
        <bgColor indexed="64"/>
      </patternFill>
    </fill>
    <fill>
      <patternFill patternType="solid">
        <fgColor theme="0" tint="-0.05"/>
        <bgColor indexed="64"/>
      </patternFill>
    </fill>
    <fill>
      <patternFill patternType="solid">
        <fgColor theme="2" tint="-0.749992370372631"/>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FFFC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8" tint="0.799981688894314"/>
        <bgColor indexed="64"/>
      </patternFill>
    </fill>
    <fill>
      <patternFill patternType="solid">
        <fgColor rgb="FFFFC7CE"/>
        <bgColor indexed="64"/>
      </patternFill>
    </fill>
    <fill>
      <patternFill patternType="solid">
        <fgColor theme="5"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s>
  <borders count="56">
    <border>
      <left/>
      <right/>
      <top/>
      <bottom/>
      <diagonal/>
    </border>
    <border>
      <left style="thin">
        <color theme="0" tint="-0.15"/>
      </left>
      <right style="thin">
        <color theme="0" tint="-0.15"/>
      </right>
      <top style="thin">
        <color theme="0" tint="-0.15"/>
      </top>
      <bottom style="thin">
        <color theme="0" tint="-0.15"/>
      </bottom>
      <diagonal/>
    </border>
    <border>
      <left/>
      <right/>
      <top style="thin">
        <color theme="0" tint="-0.25"/>
      </top>
      <bottom style="thin">
        <color theme="0" tint="-0.25"/>
      </bottom>
      <diagonal/>
    </border>
    <border>
      <left/>
      <right style="thin">
        <color theme="0" tint="-0.25"/>
      </right>
      <top style="thin">
        <color theme="0" tint="-0.25"/>
      </top>
      <bottom style="thin">
        <color theme="0" tint="-0.25"/>
      </bottom>
      <diagonal/>
    </border>
    <border>
      <left style="thin">
        <color theme="0" tint="-0.25"/>
      </left>
      <right/>
      <top style="thin">
        <color theme="0" tint="-0.25"/>
      </top>
      <bottom style="thin">
        <color theme="0" tint="-0.25"/>
      </bottom>
      <diagonal/>
    </border>
    <border>
      <left style="thin">
        <color theme="0" tint="-0.25"/>
      </left>
      <right style="thin">
        <color theme="0" tint="-0.25"/>
      </right>
      <top style="thin">
        <color theme="0" tint="-0.25"/>
      </top>
      <bottom style="thin">
        <color theme="0" tint="-0.25"/>
      </bottom>
      <diagonal/>
    </border>
    <border>
      <left style="thin">
        <color theme="0" tint="-0.25"/>
      </left>
      <right style="thin">
        <color theme="0" tint="-0.25"/>
      </right>
      <top/>
      <bottom style="thin">
        <color theme="0" tint="-0.25"/>
      </bottom>
      <diagonal/>
    </border>
    <border>
      <left style="thin">
        <color theme="0" tint="-0.35"/>
      </left>
      <right style="thin">
        <color theme="0" tint="-0.35"/>
      </right>
      <top/>
      <bottom style="thin">
        <color theme="0" tint="-0.35"/>
      </bottom>
      <diagonal/>
    </border>
    <border>
      <left style="thin">
        <color theme="0" tint="-0.35"/>
      </left>
      <right style="thin">
        <color theme="0" tint="-0.35"/>
      </right>
      <top style="thin">
        <color theme="0" tint="-0.35"/>
      </top>
      <bottom style="thin">
        <color theme="0" tint="-0.35"/>
      </bottom>
      <diagonal/>
    </border>
    <border>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top style="hair">
        <color auto="1"/>
      </top>
      <bottom style="hair">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theme="0" tint="-0.15"/>
      </left>
      <right/>
      <top style="thin">
        <color theme="0" tint="-0.15"/>
      </top>
      <bottom style="thin">
        <color theme="0" tint="-0.15"/>
      </bottom>
      <diagonal/>
    </border>
    <border>
      <left/>
      <right style="thin">
        <color theme="0" tint="-0.35"/>
      </right>
      <top style="thin">
        <color theme="0" tint="-0.35"/>
      </top>
      <bottom style="thin">
        <color theme="0" tint="-0.35"/>
      </bottom>
      <diagonal/>
    </border>
    <border>
      <left style="thin">
        <color theme="0" tint="-0.15"/>
      </left>
      <right style="thin">
        <color theme="0" tint="-0.15"/>
      </right>
      <top style="thin">
        <color theme="0" tint="-0.15"/>
      </top>
      <bottom/>
      <diagonal/>
    </border>
    <border>
      <left/>
      <right style="thin">
        <color theme="0" tint="-0.35"/>
      </right>
      <top style="thin">
        <color theme="0" tint="-0.35"/>
      </top>
      <bottom/>
      <diagonal/>
    </border>
    <border>
      <left style="thin">
        <color theme="0" tint="-0.35"/>
      </left>
      <right style="thin">
        <color theme="0" tint="-0.35"/>
      </right>
      <top style="thin">
        <color theme="0" tint="-0.35"/>
      </top>
      <bottom/>
      <diagonal/>
    </border>
    <border>
      <left style="thin">
        <color theme="0" tint="-0.15"/>
      </left>
      <right/>
      <top style="thin">
        <color theme="0" tint="-0.15"/>
      </top>
      <bottom/>
      <diagonal/>
    </border>
    <border>
      <left style="thin">
        <color theme="0" tint="-0.35"/>
      </left>
      <right/>
      <top style="thin">
        <color theme="0" tint="-0.35"/>
      </top>
      <bottom style="thin">
        <color theme="0" tint="-0.35"/>
      </bottom>
      <diagonal/>
    </border>
    <border>
      <left style="thin">
        <color theme="0" tint="-0.35"/>
      </left>
      <right/>
      <top style="thin">
        <color theme="0" tint="-0.35"/>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diagonalDown="1">
      <left style="hair">
        <color auto="1"/>
      </left>
      <right style="hair">
        <color auto="1"/>
      </right>
      <top style="thin">
        <color auto="1"/>
      </top>
      <bottom style="thin">
        <color auto="1"/>
      </bottom>
      <diagonal style="hair">
        <color auto="1"/>
      </diagonal>
    </border>
    <border diagonalDown="1">
      <left style="hair">
        <color auto="1"/>
      </left>
      <right style="thin">
        <color auto="1"/>
      </right>
      <top style="thin">
        <color auto="1"/>
      </top>
      <bottom style="thin">
        <color auto="1"/>
      </bottom>
      <diagonal style="hair">
        <color auto="1"/>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right/>
      <top style="thin">
        <color theme="0" tint="-0.15"/>
      </top>
      <bottom/>
      <diagonal/>
    </border>
    <border>
      <left/>
      <right style="thin">
        <color theme="0" tint="-0.15"/>
      </right>
      <top style="thin">
        <color theme="0" tint="-0.15"/>
      </top>
      <bottom/>
      <diagonal/>
    </border>
    <border>
      <left/>
      <right style="thin">
        <color theme="0" tint="-0.15"/>
      </right>
      <top style="thin">
        <color theme="0" tint="-0.15"/>
      </top>
      <bottom style="thin">
        <color theme="0" tint="-0.15"/>
      </bottom>
      <diagonal/>
    </border>
    <border>
      <left/>
      <right/>
      <top style="thin">
        <color theme="0" tint="-0.25"/>
      </top>
      <bottom/>
      <diagonal/>
    </border>
    <border>
      <left/>
      <right style="thin">
        <color theme="0" tint="-0.25"/>
      </right>
      <top style="thin">
        <color theme="0" tint="-0.25"/>
      </top>
      <bottom/>
      <diagonal/>
    </border>
    <border>
      <left/>
      <right style="thin">
        <color theme="0" tint="-0.35"/>
      </right>
      <top/>
      <bottom/>
      <diagonal/>
    </border>
    <border>
      <left/>
      <right style="thin">
        <color theme="0" tint="-0.35"/>
      </right>
      <top/>
      <bottom style="thin">
        <color theme="0" tint="-0.35"/>
      </bottom>
      <diagonal/>
    </border>
    <border>
      <left/>
      <right/>
      <top style="thin">
        <color theme="0" tint="-0.35"/>
      </top>
      <bottom/>
      <diagonal/>
    </border>
    <border>
      <left/>
      <right/>
      <top style="hair">
        <color auto="1"/>
      </top>
      <bottom/>
      <diagonal/>
    </border>
    <border>
      <left/>
      <right style="hair">
        <color auto="1"/>
      </right>
      <top style="hair">
        <color auto="1"/>
      </top>
      <bottom/>
      <diagonal/>
    </border>
  </borders>
  <cellStyleXfs count="49">
    <xf numFmtId="0" fontId="38" fillId="0" borderId="0" applyAlignment="1">
      <alignment vertical="center"/>
    </xf>
    <xf numFmtId="42" fontId="38" fillId="0" borderId="0" applyAlignment="1">
      <alignment vertical="center"/>
    </xf>
    <xf numFmtId="0" fontId="36" fillId="41" borderId="0" applyAlignment="1">
      <alignment vertical="center"/>
    </xf>
    <xf numFmtId="0" fontId="40" fillId="43" borderId="40" applyAlignment="1">
      <alignment vertical="center"/>
    </xf>
    <xf numFmtId="44" fontId="38" fillId="0" borderId="0" applyAlignment="1">
      <alignment vertical="center"/>
    </xf>
    <xf numFmtId="41" fontId="38" fillId="0" borderId="0" applyAlignment="1">
      <alignment vertical="center"/>
    </xf>
    <xf numFmtId="0" fontId="36" fillId="42" borderId="0" applyAlignment="1">
      <alignment vertical="center"/>
    </xf>
    <xf numFmtId="0" fontId="41" fillId="45" borderId="0" applyAlignment="1">
      <alignment vertical="center"/>
    </xf>
    <xf numFmtId="43" fontId="38" fillId="0" borderId="0" applyAlignment="1">
      <alignment vertical="center"/>
    </xf>
    <xf numFmtId="0" fontId="35" fillId="40" borderId="0" applyAlignment="1">
      <alignment vertical="center"/>
    </xf>
    <xf numFmtId="0" fontId="43" fillId="0" borderId="0" applyAlignment="1">
      <alignment vertical="center"/>
    </xf>
    <xf numFmtId="9" fontId="38" fillId="0" borderId="0" applyAlignment="1">
      <alignment vertical="center"/>
    </xf>
    <xf numFmtId="0" fontId="44" fillId="0" borderId="0" applyAlignment="1">
      <alignment vertical="center"/>
    </xf>
    <xf numFmtId="0" fontId="38" fillId="38" borderId="39" applyAlignment="1">
      <alignment vertical="center"/>
    </xf>
    <xf numFmtId="0" fontId="35" fillId="46" borderId="0" applyAlignment="1">
      <alignment vertical="center"/>
    </xf>
    <xf numFmtId="0" fontId="39" fillId="0" borderId="0" applyAlignment="1">
      <alignment vertical="center"/>
    </xf>
    <xf numFmtId="0" fontId="42" fillId="0" borderId="0" applyAlignment="1">
      <alignment vertical="center"/>
    </xf>
    <xf numFmtId="0" fontId="45" fillId="0" borderId="0" applyAlignment="1">
      <alignment vertical="center"/>
    </xf>
    <xf numFmtId="0" fontId="47" fillId="0" borderId="0" applyAlignment="1">
      <alignment vertical="center"/>
    </xf>
    <xf numFmtId="0" fontId="48" fillId="0" borderId="38" applyAlignment="1">
      <alignment vertical="center"/>
    </xf>
    <xf numFmtId="0" fontId="37" fillId="0" borderId="38" applyAlignment="1">
      <alignment vertical="center"/>
    </xf>
    <xf numFmtId="0" fontId="35" fillId="39" borderId="0" applyAlignment="1">
      <alignment vertical="center"/>
    </xf>
    <xf numFmtId="0" fontId="39" fillId="0" borderId="42" applyAlignment="1">
      <alignment vertical="center"/>
    </xf>
    <xf numFmtId="0" fontId="35" fillId="48" borderId="0" applyAlignment="1">
      <alignment vertical="center"/>
    </xf>
    <xf numFmtId="0" fontId="46" fillId="47" borderId="41" applyAlignment="1">
      <alignment vertical="center"/>
    </xf>
    <xf numFmtId="0" fontId="49" fillId="47" borderId="40" applyAlignment="1">
      <alignment vertical="center"/>
    </xf>
    <xf numFmtId="0" fontId="50" fillId="50" borderId="43" applyAlignment="1">
      <alignment vertical="center"/>
    </xf>
    <xf numFmtId="0" fontId="36" fillId="36" borderId="0" applyAlignment="1">
      <alignment vertical="center"/>
    </xf>
    <xf numFmtId="0" fontId="35" fillId="51" borderId="0" applyAlignment="1">
      <alignment vertical="center"/>
    </xf>
    <xf numFmtId="0" fontId="52" fillId="0" borderId="45" applyAlignment="1">
      <alignment vertical="center"/>
    </xf>
    <xf numFmtId="0" fontId="51" fillId="0" borderId="44" applyAlignment="1">
      <alignment vertical="center"/>
    </xf>
    <xf numFmtId="0" fontId="53" fillId="52" borderId="0" applyAlignment="1">
      <alignment vertical="center"/>
    </xf>
    <xf numFmtId="0" fontId="54" fillId="53" borderId="0" applyAlignment="1">
      <alignment vertical="center"/>
    </xf>
    <xf numFmtId="0" fontId="36" fillId="44" borderId="0" applyAlignment="1">
      <alignment vertical="center"/>
    </xf>
    <xf numFmtId="0" fontId="35" fillId="49" borderId="0" applyAlignment="1">
      <alignment vertical="center"/>
    </xf>
    <xf numFmtId="0" fontId="36" fillId="35" borderId="0" applyAlignment="1">
      <alignment vertical="center"/>
    </xf>
    <xf numFmtId="0" fontId="36" fillId="54" borderId="0" applyAlignment="1">
      <alignment vertical="center"/>
    </xf>
    <xf numFmtId="0" fontId="36" fillId="55" borderId="0" applyAlignment="1">
      <alignment vertical="center"/>
    </xf>
    <xf numFmtId="0" fontId="36" fillId="56" borderId="0" applyAlignment="1">
      <alignment vertical="center"/>
    </xf>
    <xf numFmtId="0" fontId="35" fillId="57" borderId="0" applyAlignment="1">
      <alignment vertical="center"/>
    </xf>
    <xf numFmtId="0" fontId="35" fillId="58" borderId="0" applyAlignment="1">
      <alignment vertical="center"/>
    </xf>
    <xf numFmtId="0" fontId="36" fillId="59" borderId="0" applyAlignment="1">
      <alignment vertical="center"/>
    </xf>
    <xf numFmtId="0" fontId="36" fillId="60" borderId="0" applyAlignment="1">
      <alignment vertical="center"/>
    </xf>
    <xf numFmtId="0" fontId="35" fillId="61" borderId="0" applyAlignment="1">
      <alignment vertical="center"/>
    </xf>
    <xf numFmtId="0" fontId="36" fillId="37" borderId="0" applyAlignment="1">
      <alignment vertical="center"/>
    </xf>
    <xf numFmtId="0" fontId="35" fillId="62" borderId="0" applyAlignment="1">
      <alignment vertical="center"/>
    </xf>
    <xf numFmtId="0" fontId="35" fillId="63" borderId="0" applyAlignment="1">
      <alignment vertical="center"/>
    </xf>
    <xf numFmtId="0" fontId="36" fillId="34" borderId="0" applyAlignment="1">
      <alignment vertical="center"/>
    </xf>
    <xf numFmtId="0" fontId="35" fillId="33" borderId="0" applyAlignment="1">
      <alignment vertical="center"/>
    </xf>
  </cellStyleXfs>
  <cellXfs count="233">
    <xf numFmtId="0" fontId="0" fillId="0" borderId="0" applyAlignment="1" pivotButton="0" quotePrefix="0" xfId="0">
      <alignment vertical="center"/>
    </xf>
    <xf numFmtId="0" fontId="1" fillId="0" borderId="0" applyAlignment="1" pivotButton="0" quotePrefix="0" xfId="0">
      <alignment vertical="center"/>
    </xf>
    <xf numFmtId="0" fontId="2" fillId="0" borderId="0" applyAlignment="1" pivotButton="0" quotePrefix="0" xfId="0">
      <alignment vertical="center"/>
    </xf>
    <xf numFmtId="0" fontId="2" fillId="0" borderId="0" applyAlignment="1" pivotButton="0" quotePrefix="0" xfId="0">
      <alignment vertical="center" wrapText="1"/>
    </xf>
    <xf numFmtId="0" fontId="2" fillId="2" borderId="0" applyAlignment="1" pivotButton="0" quotePrefix="0" xfId="0">
      <alignment vertical="center" wrapText="1"/>
    </xf>
    <xf numFmtId="0" fontId="3" fillId="3" borderId="0" applyAlignment="1" pivotButton="0" quotePrefix="0" xfId="0">
      <alignment horizontal="left" vertical="center"/>
    </xf>
    <xf numFmtId="0" fontId="4" fillId="0" borderId="0" applyAlignment="1" pivotButton="0" quotePrefix="0" xfId="0">
      <alignment horizontal="center" vertical="center"/>
    </xf>
    <xf numFmtId="0" fontId="5" fillId="0" borderId="0" applyAlignment="1" pivotButton="0" quotePrefix="0" xfId="0">
      <alignment horizontal="center" vertical="center"/>
    </xf>
    <xf numFmtId="0" fontId="6" fillId="4" borderId="0" applyAlignment="1" pivotButton="0" quotePrefix="0" xfId="0">
      <alignment horizontal="left" vertical="top" wrapText="1"/>
    </xf>
    <xf numFmtId="0" fontId="7" fillId="5" borderId="1" applyAlignment="1" pivotButton="0" quotePrefix="0" xfId="0">
      <alignment horizontal="center" vertical="center" wrapText="1"/>
    </xf>
    <xf numFmtId="164" fontId="8" fillId="6" borderId="2" applyAlignment="1" pivotButton="0" quotePrefix="0" xfId="0">
      <alignment horizontal="center" vertical="center" wrapText="1"/>
    </xf>
    <xf numFmtId="9" fontId="9" fillId="6" borderId="3" applyAlignment="1" pivotButton="0" quotePrefix="0" xfId="0">
      <alignment horizontal="center" vertical="center" wrapText="1"/>
    </xf>
    <xf numFmtId="164" fontId="8" fillId="7" borderId="4" applyAlignment="1" pivotButton="0" quotePrefix="0" xfId="0">
      <alignment horizontal="right" vertical="center" wrapText="1"/>
    </xf>
    <xf numFmtId="164" fontId="8" fillId="7" borderId="2" applyAlignment="1" pivotButton="0" quotePrefix="0" xfId="0">
      <alignment horizontal="right" vertical="center" wrapText="1"/>
    </xf>
    <xf numFmtId="9" fontId="9" fillId="7" borderId="2" applyAlignment="1" pivotButton="0" quotePrefix="0" xfId="0">
      <alignment horizontal="left" vertical="center" wrapText="1"/>
    </xf>
    <xf numFmtId="0" fontId="10" fillId="8" borderId="1" applyAlignment="1" pivotButton="0" quotePrefix="0" xfId="0">
      <alignment horizontal="center" vertical="center" wrapText="1"/>
    </xf>
    <xf numFmtId="164" fontId="11" fillId="9" borderId="3" applyAlignment="1" pivotButton="0" quotePrefix="0" xfId="0">
      <alignment horizontal="center" vertical="center" wrapText="1"/>
    </xf>
    <xf numFmtId="164" fontId="11" fillId="9" borderId="5" applyAlignment="1" pivotButton="0" quotePrefix="0" xfId="0">
      <alignment horizontal="center" vertical="center" wrapText="1"/>
    </xf>
    <xf numFmtId="164" fontId="11" fillId="10" borderId="5" applyAlignment="1" pivotButton="0" quotePrefix="0" xfId="0">
      <alignment horizontal="center" vertical="center" wrapText="1"/>
    </xf>
    <xf numFmtId="9" fontId="11" fillId="9" borderId="3" applyAlignment="1" pivotButton="0" quotePrefix="0" xfId="0">
      <alignment horizontal="center" vertical="center" wrapText="1"/>
    </xf>
    <xf numFmtId="9" fontId="11" fillId="9" borderId="5" applyAlignment="1" pivotButton="0" quotePrefix="0" xfId="0">
      <alignment horizontal="center" vertical="center" wrapText="1"/>
    </xf>
    <xf numFmtId="9" fontId="11" fillId="10" borderId="5" applyAlignment="1" pivotButton="0" quotePrefix="0" xfId="0">
      <alignment horizontal="center" vertical="center" wrapText="1"/>
    </xf>
    <xf numFmtId="0" fontId="7" fillId="8" borderId="1" applyAlignment="1" pivotButton="0" quotePrefix="0" xfId="0">
      <alignment horizontal="center" vertical="center" wrapText="1"/>
    </xf>
    <xf numFmtId="164" fontId="9" fillId="11" borderId="3" applyAlignment="1" pivotButton="0" quotePrefix="0" xfId="0">
      <alignment horizontal="center" vertical="center" wrapText="1"/>
    </xf>
    <xf numFmtId="164" fontId="9" fillId="11" borderId="5" applyAlignment="1" pivotButton="0" quotePrefix="0" xfId="0">
      <alignment horizontal="center" vertical="center" wrapText="1"/>
    </xf>
    <xf numFmtId="0" fontId="8" fillId="12" borderId="6" applyAlignment="1" pivotButton="0" quotePrefix="0" xfId="0">
      <alignment horizontal="center" vertical="center" wrapText="1"/>
    </xf>
    <xf numFmtId="0" fontId="12" fillId="13" borderId="5" applyAlignment="1" pivotButton="0" quotePrefix="0" xfId="0">
      <alignment horizontal="center" vertical="center" wrapText="1"/>
    </xf>
    <xf numFmtId="165" fontId="2" fillId="0" borderId="7" applyAlignment="1" pivotButton="0" quotePrefix="0" xfId="0">
      <alignment horizontal="center" vertical="center"/>
    </xf>
    <xf numFmtId="164" fontId="13" fillId="0" borderId="7" applyAlignment="1" pivotButton="0" quotePrefix="0" xfId="0">
      <alignment horizontal="center" vertical="center" wrapText="1"/>
    </xf>
    <xf numFmtId="164" fontId="14" fillId="2" borderId="7" applyAlignment="1" pivotButton="0" quotePrefix="0" xfId="0">
      <alignment horizontal="center" vertical="center" wrapText="1"/>
    </xf>
    <xf numFmtId="164" fontId="15" fillId="2" borderId="7" applyAlignment="1" pivotButton="0" quotePrefix="0" xfId="0">
      <alignment horizontal="center" vertical="center" wrapText="1"/>
    </xf>
    <xf numFmtId="165" fontId="2" fillId="13" borderId="8" applyAlignment="1" pivotButton="0" quotePrefix="0" xfId="0">
      <alignment horizontal="center" vertical="center"/>
    </xf>
    <xf numFmtId="164" fontId="13" fillId="13" borderId="8" applyAlignment="1" pivotButton="0" quotePrefix="0" xfId="0">
      <alignment horizontal="center" vertical="center" wrapText="1"/>
    </xf>
    <xf numFmtId="164" fontId="14" fillId="13" borderId="8" applyAlignment="1" pivotButton="0" quotePrefix="0" xfId="0">
      <alignment horizontal="center" vertical="center" wrapText="1"/>
    </xf>
    <xf numFmtId="164" fontId="15" fillId="13" borderId="8" applyAlignment="1" pivotButton="0" quotePrefix="0" xfId="0">
      <alignment horizontal="center" vertical="center" wrapText="1"/>
    </xf>
    <xf numFmtId="165" fontId="2" fillId="0" borderId="8" applyAlignment="1" pivotButton="0" quotePrefix="0" xfId="0">
      <alignment horizontal="center" vertical="center"/>
    </xf>
    <xf numFmtId="164" fontId="16" fillId="0" borderId="8" applyAlignment="1" pivotButton="0" quotePrefix="0" xfId="0">
      <alignment horizontal="center" vertical="center" wrapText="1"/>
    </xf>
    <xf numFmtId="164" fontId="13" fillId="0" borderId="8" applyAlignment="1" pivotButton="0" quotePrefix="0" xfId="0">
      <alignment horizontal="center" vertical="center" wrapText="1"/>
    </xf>
    <xf numFmtId="164" fontId="14" fillId="2" borderId="8" applyAlignment="1" pivotButton="0" quotePrefix="0" xfId="0">
      <alignment horizontal="center" vertical="center" wrapText="1"/>
    </xf>
    <xf numFmtId="164" fontId="15" fillId="2" borderId="8" applyAlignment="1" pivotButton="0" quotePrefix="0" xfId="0">
      <alignment horizontal="center" vertical="center" wrapText="1"/>
    </xf>
    <xf numFmtId="164" fontId="16" fillId="13" borderId="8" applyAlignment="1" pivotButton="0" quotePrefix="0" xfId="0">
      <alignment horizontal="center" vertical="center" wrapText="1"/>
    </xf>
    <xf numFmtId="0" fontId="13" fillId="5" borderId="0" applyAlignment="1" pivotButton="0" quotePrefix="0" xfId="0">
      <alignment horizontal="center" vertical="center"/>
    </xf>
    <xf numFmtId="164" fontId="17" fillId="5" borderId="0" applyAlignment="1" pivotButton="0" quotePrefix="0" xfId="0">
      <alignment horizontal="center" vertical="center" wrapText="1"/>
    </xf>
    <xf numFmtId="0" fontId="17" fillId="5" borderId="0" applyAlignment="1" pivotButton="0" quotePrefix="0" xfId="0">
      <alignment horizontal="center" vertical="center" wrapText="1"/>
    </xf>
    <xf numFmtId="164" fontId="17" fillId="5" borderId="0" applyAlignment="1" pivotButton="0" quotePrefix="0" xfId="0">
      <alignment horizontal="center" vertical="center" wrapText="1"/>
    </xf>
    <xf numFmtId="0" fontId="2" fillId="5" borderId="0" applyAlignment="1" pivotButton="0" quotePrefix="0" xfId="0">
      <alignment vertical="center"/>
    </xf>
    <xf numFmtId="0" fontId="2" fillId="5" borderId="0" applyAlignment="1" pivotButton="0" quotePrefix="0" xfId="0">
      <alignment vertical="center" wrapText="1"/>
    </xf>
    <xf numFmtId="9" fontId="9" fillId="7" borderId="3" applyAlignment="1" pivotButton="0" quotePrefix="0" xfId="0">
      <alignment horizontal="left" vertical="center" wrapText="1"/>
    </xf>
    <xf numFmtId="164" fontId="8" fillId="6" borderId="4" applyAlignment="1" pivotButton="0" quotePrefix="0" xfId="0">
      <alignment horizontal="right" vertical="center" wrapText="1"/>
    </xf>
    <xf numFmtId="164" fontId="8" fillId="6" borderId="2" applyAlignment="1" pivotButton="0" quotePrefix="0" xfId="0">
      <alignment horizontal="right" vertical="center" wrapText="1"/>
    </xf>
    <xf numFmtId="9" fontId="9" fillId="6" borderId="3" applyAlignment="1" pivotButton="0" quotePrefix="0" xfId="0">
      <alignment horizontal="left" vertical="center" wrapText="1"/>
    </xf>
    <xf numFmtId="0" fontId="18" fillId="5" borderId="0" applyAlignment="1" pivotButton="0" quotePrefix="0" xfId="0">
      <alignment horizontal="center" vertical="center" wrapText="1"/>
    </xf>
    <xf numFmtId="0" fontId="3" fillId="5" borderId="0" applyAlignment="1" pivotButton="0" quotePrefix="0" xfId="0">
      <alignment vertical="center"/>
    </xf>
    <xf numFmtId="0" fontId="5" fillId="5" borderId="0" applyAlignment="1" pivotButton="0" quotePrefix="0" xfId="0">
      <alignment vertical="center"/>
    </xf>
    <xf numFmtId="0" fontId="6" fillId="4" borderId="9" applyAlignment="1" pivotButton="0" quotePrefix="0" xfId="0">
      <alignment horizontal="left" vertical="top" wrapText="1"/>
    </xf>
    <xf numFmtId="0" fontId="6" fillId="5" borderId="0" applyAlignment="1" pivotButton="0" quotePrefix="0" xfId="0">
      <alignment vertical="top" wrapText="1"/>
    </xf>
    <xf numFmtId="0" fontId="1" fillId="14" borderId="10" applyAlignment="1" pivotButton="0" quotePrefix="0" xfId="0">
      <alignment vertical="center"/>
    </xf>
    <xf numFmtId="0" fontId="1" fillId="15" borderId="11" applyAlignment="1" pivotButton="0" quotePrefix="0" xfId="0">
      <alignment vertical="center"/>
    </xf>
    <xf numFmtId="0" fontId="1" fillId="16" borderId="11" applyAlignment="1" pivotButton="0" quotePrefix="0" xfId="0">
      <alignment vertical="center"/>
    </xf>
    <xf numFmtId="0" fontId="19" fillId="5" borderId="0" applyAlignment="1" pivotButton="0" quotePrefix="0" xfId="0">
      <alignment horizontal="center" vertical="center" wrapText="1"/>
    </xf>
    <xf numFmtId="0" fontId="20" fillId="17" borderId="0" applyAlignment="1" pivotButton="0" quotePrefix="0" xfId="0">
      <alignment horizontal="center" vertical="center" wrapText="1"/>
    </xf>
    <xf numFmtId="0" fontId="0" fillId="14" borderId="12" applyAlignment="1" pivotButton="0" quotePrefix="0" xfId="0">
      <alignment vertical="center"/>
    </xf>
    <xf numFmtId="0" fontId="19" fillId="15" borderId="13" applyAlignment="1" pivotButton="0" quotePrefix="0" xfId="0">
      <alignment vertical="center" wrapText="1"/>
    </xf>
    <xf numFmtId="0" fontId="19" fillId="16" borderId="13" applyAlignment="1" pivotButton="0" quotePrefix="0" xfId="0">
      <alignment vertical="center" wrapText="1"/>
    </xf>
    <xf numFmtId="0" fontId="20" fillId="17" borderId="14" applyAlignment="1" pivotButton="0" quotePrefix="0" xfId="0">
      <alignment horizontal="center" vertical="center" wrapText="1"/>
    </xf>
    <xf numFmtId="0" fontId="21" fillId="18" borderId="15" applyAlignment="1" pivotButton="0" quotePrefix="0" xfId="0">
      <alignment horizontal="center" vertical="center" wrapText="1"/>
    </xf>
    <xf numFmtId="0" fontId="21" fillId="18" borderId="16" applyAlignment="1" pivotButton="0" quotePrefix="0" xfId="0">
      <alignment horizontal="center" vertical="center" wrapText="1"/>
    </xf>
    <xf numFmtId="0" fontId="21" fillId="8" borderId="17" applyAlignment="1" pivotButton="0" quotePrefix="0" xfId="0">
      <alignment horizontal="center" vertical="center"/>
    </xf>
    <xf numFmtId="0" fontId="22" fillId="14" borderId="12" applyAlignment="1" pivotButton="0" quotePrefix="0" xfId="0">
      <alignment vertical="center" wrapText="1"/>
    </xf>
    <xf numFmtId="0" fontId="23" fillId="15" borderId="13" applyAlignment="1" pivotButton="0" quotePrefix="0" xfId="0">
      <alignment horizontal="center" vertical="center" wrapText="1"/>
    </xf>
    <xf numFmtId="0" fontId="23" fillId="16" borderId="13" applyAlignment="1" pivotButton="0" quotePrefix="0" xfId="0">
      <alignment horizontal="center" vertical="center" wrapText="1"/>
    </xf>
    <xf numFmtId="0" fontId="10" fillId="10" borderId="17" applyAlignment="1" pivotButton="0" quotePrefix="0" xfId="0">
      <alignment horizontal="center" vertical="center"/>
    </xf>
    <xf numFmtId="0" fontId="7" fillId="19" borderId="17" applyAlignment="1" pivotButton="0" quotePrefix="0" xfId="0">
      <alignment horizontal="center" vertical="center"/>
    </xf>
    <xf numFmtId="166" fontId="24" fillId="20" borderId="8" applyAlignment="1" pivotButton="0" quotePrefix="0" xfId="0">
      <alignment horizontal="center" vertical="center" wrapText="1"/>
    </xf>
    <xf numFmtId="165" fontId="25" fillId="21" borderId="8" applyAlignment="1" pivotButton="0" quotePrefix="0" xfId="0">
      <alignment horizontal="center" vertical="center" wrapText="1"/>
    </xf>
    <xf numFmtId="166" fontId="25" fillId="22" borderId="8" applyAlignment="1" pivotButton="0" quotePrefix="0" xfId="0">
      <alignment horizontal="center" vertical="center" wrapText="1"/>
    </xf>
    <xf numFmtId="166" fontId="26" fillId="5" borderId="0" applyAlignment="1" pivotButton="0" quotePrefix="0" xfId="0">
      <alignment horizontal="center" vertical="center" wrapText="1"/>
    </xf>
    <xf numFmtId="0" fontId="10" fillId="9" borderId="17" applyAlignment="1" pivotButton="0" quotePrefix="0" xfId="0">
      <alignment horizontal="center" vertical="center"/>
    </xf>
    <xf numFmtId="0" fontId="18" fillId="5" borderId="0" applyAlignment="1" pivotButton="0" quotePrefix="0" xfId="0">
      <alignment vertical="center" wrapText="1"/>
    </xf>
    <xf numFmtId="0" fontId="27" fillId="5" borderId="0" applyAlignment="1" pivotButton="0" quotePrefix="0" xfId="0">
      <alignment horizontal="left" vertical="top" wrapText="1"/>
    </xf>
    <xf numFmtId="0" fontId="27" fillId="5" borderId="0" applyAlignment="1" pivotButton="0" quotePrefix="0" xfId="0">
      <alignment vertical="top" wrapText="1"/>
    </xf>
    <xf numFmtId="0" fontId="1" fillId="5" borderId="0" applyAlignment="1" pivotButton="0" quotePrefix="0" xfId="0">
      <alignment vertical="center"/>
    </xf>
    <xf numFmtId="0" fontId="21" fillId="18" borderId="17" applyAlignment="1" pivotButton="0" quotePrefix="0" xfId="0">
      <alignment horizontal="center" vertical="center"/>
    </xf>
    <xf numFmtId="0" fontId="6" fillId="4" borderId="0" applyAlignment="1" pivotButton="0" quotePrefix="0" xfId="0">
      <alignment horizontal="left" vertical="top" wrapText="1"/>
    </xf>
    <xf numFmtId="0" fontId="28" fillId="23" borderId="0" applyAlignment="1" pivotButton="0" quotePrefix="0" xfId="0">
      <alignment horizontal="center" vertical="center"/>
    </xf>
    <xf numFmtId="0" fontId="10" fillId="24" borderId="0" applyAlignment="1" pivotButton="0" quotePrefix="0" xfId="0">
      <alignment horizontal="center" vertical="center" wrapText="1"/>
    </xf>
    <xf numFmtId="0" fontId="2" fillId="25" borderId="17" applyAlignment="1" pivotButton="0" quotePrefix="0" xfId="0">
      <alignment horizontal="center" vertical="center" wrapText="1"/>
    </xf>
    <xf numFmtId="0" fontId="2" fillId="25" borderId="17" applyAlignment="1" pivotButton="0" quotePrefix="0" xfId="0">
      <alignment vertical="center"/>
    </xf>
    <xf numFmtId="0" fontId="29" fillId="18" borderId="0" applyAlignment="1" pivotButton="0" quotePrefix="0" xfId="0">
      <alignment horizontal="center" vertical="center" wrapText="1"/>
    </xf>
    <xf numFmtId="10" fontId="13" fillId="25" borderId="17" applyAlignment="1" pivotButton="0" quotePrefix="0" xfId="0">
      <alignment horizontal="center" vertical="center" wrapText="1"/>
    </xf>
    <xf numFmtId="0" fontId="29" fillId="5" borderId="0" applyAlignment="1" pivotButton="0" quotePrefix="0" xfId="0">
      <alignment horizontal="center" vertical="center" wrapText="1"/>
    </xf>
    <xf numFmtId="10" fontId="13" fillId="5" borderId="18" applyAlignment="1" pivotButton="0" quotePrefix="0" xfId="0">
      <alignment horizontal="center" vertical="center" wrapText="1"/>
    </xf>
    <xf numFmtId="0" fontId="9" fillId="26" borderId="0" applyAlignment="1" pivotButton="0" quotePrefix="0" xfId="0">
      <alignment horizontal="center" vertical="center" wrapText="1"/>
    </xf>
    <xf numFmtId="0" fontId="7" fillId="27" borderId="17" applyAlignment="1" pivotButton="0" quotePrefix="0" xfId="0">
      <alignment horizontal="center" vertical="center"/>
    </xf>
    <xf numFmtId="0" fontId="2" fillId="22" borderId="9" applyAlignment="1" pivotButton="0" quotePrefix="0" xfId="0">
      <alignment horizontal="center" vertical="center" wrapText="1"/>
    </xf>
    <xf numFmtId="0" fontId="10" fillId="22" borderId="9" applyAlignment="1" pivotButton="0" quotePrefix="0" xfId="0">
      <alignment horizontal="center" vertical="center" wrapText="1"/>
    </xf>
    <xf numFmtId="0" fontId="2" fillId="28" borderId="17" applyAlignment="1" pivotButton="0" quotePrefix="0" xfId="0">
      <alignment horizontal="center" vertical="center" wrapText="1"/>
    </xf>
    <xf numFmtId="0" fontId="30" fillId="29" borderId="19" applyAlignment="1" pivotButton="0" quotePrefix="0" xfId="0">
      <alignment horizontal="center" vertical="center" wrapText="1"/>
    </xf>
    <xf numFmtId="0" fontId="29" fillId="29" borderId="19" applyAlignment="1" pivotButton="0" quotePrefix="0" xfId="0">
      <alignment horizontal="center" vertical="center" wrapText="1"/>
    </xf>
    <xf numFmtId="10" fontId="13" fillId="28" borderId="17" applyAlignment="1" pivotButton="0" quotePrefix="0" xfId="0">
      <alignment horizontal="center" vertical="center" wrapText="1"/>
    </xf>
    <xf numFmtId="0" fontId="0" fillId="5" borderId="0" applyAlignment="1" pivotButton="0" quotePrefix="0" xfId="0">
      <alignment horizontal="center" vertical="center" wrapText="1"/>
    </xf>
    <xf numFmtId="0" fontId="0" fillId="5" borderId="9" applyAlignment="1" pivotButton="0" quotePrefix="0" xfId="0">
      <alignment horizontal="center" vertical="center" wrapText="1"/>
    </xf>
    <xf numFmtId="0" fontId="0" fillId="5" borderId="0" applyAlignment="1" pivotButton="0" quotePrefix="0" xfId="0">
      <alignment vertical="center"/>
    </xf>
    <xf numFmtId="164" fontId="8" fillId="6" borderId="20" applyAlignment="1" pivotButton="0" quotePrefix="0" xfId="0">
      <alignment horizontal="right" vertical="center" wrapText="1"/>
    </xf>
    <xf numFmtId="9" fontId="9" fillId="6" borderId="20" applyAlignment="1" pivotButton="0" quotePrefix="0" xfId="0">
      <alignment horizontal="left" vertical="center" wrapText="1"/>
    </xf>
    <xf numFmtId="164" fontId="8" fillId="7" borderId="21" applyAlignment="1" pivotButton="0" quotePrefix="0" xfId="0">
      <alignment horizontal="right" vertical="center" wrapText="1"/>
    </xf>
    <xf numFmtId="164" fontId="8" fillId="7" borderId="20" applyAlignment="1" pivotButton="0" quotePrefix="0" xfId="0">
      <alignment horizontal="right" vertical="center" wrapText="1"/>
    </xf>
    <xf numFmtId="9" fontId="9" fillId="7" borderId="20" applyAlignment="1" pivotButton="0" quotePrefix="0" xfId="0">
      <alignment horizontal="left" vertical="center" wrapText="1"/>
    </xf>
    <xf numFmtId="0" fontId="10" fillId="8" borderId="22" applyAlignment="1" pivotButton="0" quotePrefix="0" xfId="0">
      <alignment horizontal="center" vertical="center" wrapText="1"/>
    </xf>
    <xf numFmtId="164" fontId="11" fillId="9" borderId="1" applyAlignment="1" pivotButton="0" quotePrefix="0" xfId="0">
      <alignment horizontal="center" vertical="center" wrapText="1"/>
    </xf>
    <xf numFmtId="164" fontId="11" fillId="10" borderId="23" applyAlignment="1" pivotButton="0" quotePrefix="0" xfId="0">
      <alignment horizontal="center" vertical="center" wrapText="1"/>
    </xf>
    <xf numFmtId="164" fontId="11" fillId="10" borderId="8" applyAlignment="1" pivotButton="0" quotePrefix="0" xfId="0">
      <alignment horizontal="center" vertical="center" wrapText="1"/>
    </xf>
    <xf numFmtId="9" fontId="11" fillId="9" borderId="24" applyAlignment="1" pivotButton="0" quotePrefix="0" xfId="0">
      <alignment horizontal="center" vertical="center" wrapText="1"/>
    </xf>
    <xf numFmtId="9" fontId="11" fillId="10" borderId="25" applyAlignment="1" pivotButton="0" quotePrefix="0" xfId="0">
      <alignment horizontal="center" vertical="center" wrapText="1"/>
    </xf>
    <xf numFmtId="9" fontId="11" fillId="10" borderId="26" applyAlignment="1" pivotButton="0" quotePrefix="0" xfId="0">
      <alignment horizontal="center" vertical="center" wrapText="1"/>
    </xf>
    <xf numFmtId="0" fontId="7" fillId="8" borderId="27" applyAlignment="1" pivotButton="0" quotePrefix="0" xfId="0">
      <alignment horizontal="center" vertical="center" wrapText="1"/>
    </xf>
    <xf numFmtId="164" fontId="9" fillId="30" borderId="5" applyAlignment="1" pivotButton="0" quotePrefix="0" xfId="0">
      <alignment horizontal="center" vertical="center" wrapText="1"/>
    </xf>
    <xf numFmtId="0" fontId="8" fillId="12" borderId="8" applyAlignment="1" pivotButton="0" quotePrefix="0" xfId="0">
      <alignment horizontal="center" vertical="center" wrapText="1"/>
    </xf>
    <xf numFmtId="0" fontId="31" fillId="13" borderId="7" applyAlignment="1" pivotButton="0" quotePrefix="0" xfId="0">
      <alignment horizontal="center" vertical="center" wrapText="1"/>
    </xf>
    <xf numFmtId="0" fontId="12" fillId="13" borderId="7" applyAlignment="1" pivotButton="0" quotePrefix="0" xfId="0">
      <alignment horizontal="center" vertical="center" wrapText="1"/>
    </xf>
    <xf numFmtId="0" fontId="32" fillId="19" borderId="8" applyAlignment="1" pivotButton="0" quotePrefix="0" xfId="0">
      <alignment horizontal="center" vertical="center"/>
    </xf>
    <xf numFmtId="164" fontId="7" fillId="2" borderId="8" applyAlignment="1" pivotButton="0" quotePrefix="0" xfId="0">
      <alignment horizontal="center" vertical="center"/>
    </xf>
    <xf numFmtId="0" fontId="33" fillId="13" borderId="8" applyAlignment="1" pivotButton="0" quotePrefix="0" xfId="0">
      <alignment horizontal="center" vertical="center"/>
    </xf>
    <xf numFmtId="164" fontId="2" fillId="13" borderId="8" applyAlignment="1" pivotButton="0" quotePrefix="0" xfId="0">
      <alignment horizontal="center" vertical="center"/>
    </xf>
    <xf numFmtId="0" fontId="33" fillId="31" borderId="8" applyAlignment="1" pivotButton="0" quotePrefix="0" xfId="0">
      <alignment horizontal="center" vertical="center"/>
    </xf>
    <xf numFmtId="164" fontId="2" fillId="31" borderId="8" applyAlignment="1" pivotButton="0" quotePrefix="0" xfId="0">
      <alignment horizontal="center" vertical="center"/>
    </xf>
    <xf numFmtId="0" fontId="10" fillId="13" borderId="8" applyAlignment="1" pivotButton="0" quotePrefix="0" xfId="0">
      <alignment horizontal="center" vertical="center"/>
    </xf>
    <xf numFmtId="10" fontId="13" fillId="13" borderId="8" applyAlignment="1" pivotButton="0" quotePrefix="0" xfId="0">
      <alignment horizontal="center" vertical="center"/>
    </xf>
    <xf numFmtId="0" fontId="10" fillId="31" borderId="8" applyAlignment="1" pivotButton="0" quotePrefix="0" xfId="0">
      <alignment horizontal="center" vertical="center"/>
    </xf>
    <xf numFmtId="10" fontId="13" fillId="31" borderId="8" applyAlignment="1" pivotButton="0" quotePrefix="0" xfId="0">
      <alignment horizontal="center" vertical="center"/>
    </xf>
    <xf numFmtId="0" fontId="2" fillId="28" borderId="17" applyAlignment="1" pivotButton="0" quotePrefix="0" xfId="0">
      <alignment vertical="center"/>
    </xf>
    <xf numFmtId="164" fontId="8" fillId="6" borderId="21" applyAlignment="1" pivotButton="0" quotePrefix="0" xfId="0">
      <alignment horizontal="right" vertical="center" wrapText="1"/>
    </xf>
    <xf numFmtId="164" fontId="11" fillId="10" borderId="28" applyAlignment="1" pivotButton="0" quotePrefix="0" xfId="0">
      <alignment horizontal="center" vertical="center" wrapText="1"/>
    </xf>
    <xf numFmtId="9" fontId="11" fillId="9" borderId="1" applyAlignment="1" pivotButton="0" quotePrefix="0" xfId="0">
      <alignment horizontal="center" vertical="center" wrapText="1"/>
    </xf>
    <xf numFmtId="9" fontId="11" fillId="10" borderId="29" applyAlignment="1" pivotButton="0" quotePrefix="0" xfId="0">
      <alignment horizontal="center" vertical="center" wrapText="1"/>
    </xf>
    <xf numFmtId="0" fontId="34" fillId="32" borderId="0" applyAlignment="1" pivotButton="0" quotePrefix="0" xfId="0">
      <alignment horizontal="center" vertical="center" wrapText="1"/>
    </xf>
    <xf numFmtId="0" fontId="0" fillId="5" borderId="0" applyAlignment="1" pivotButton="0" quotePrefix="0" xfId="0">
      <alignment horizontal="center" vertical="center"/>
    </xf>
    <xf numFmtId="0" fontId="1" fillId="32" borderId="21" applyAlignment="1" pivotButton="0" quotePrefix="0" xfId="0">
      <alignment vertical="center"/>
    </xf>
    <xf numFmtId="0" fontId="1" fillId="32" borderId="20" applyAlignment="1" pivotButton="0" quotePrefix="0" xfId="0">
      <alignment vertical="center"/>
    </xf>
    <xf numFmtId="0" fontId="1" fillId="32" borderId="10" applyAlignment="1" pivotButton="0" quotePrefix="0" xfId="0">
      <alignment vertical="center"/>
    </xf>
    <xf numFmtId="0" fontId="30" fillId="5" borderId="30" applyAlignment="1" pivotButton="0" quotePrefix="0" xfId="0">
      <alignment wrapText="1"/>
    </xf>
    <xf numFmtId="0" fontId="29" fillId="5" borderId="0" applyAlignment="1" pivotButton="0" quotePrefix="0" xfId="0">
      <alignment wrapText="1"/>
    </xf>
    <xf numFmtId="164" fontId="11" fillId="32" borderId="0" applyAlignment="1" pivotButton="0" quotePrefix="0" xfId="0">
      <alignment horizontal="center" vertical="center" wrapText="1"/>
    </xf>
    <xf numFmtId="164" fontId="11" fillId="32" borderId="0" applyAlignment="1" pivotButton="0" quotePrefix="0" xfId="0">
      <alignment horizontal="center" vertical="center" wrapText="1"/>
    </xf>
    <xf numFmtId="164" fontId="11" fillId="32" borderId="12" applyAlignment="1" pivotButton="0" quotePrefix="0" xfId="0">
      <alignment horizontal="center" vertical="center" wrapText="1"/>
    </xf>
    <xf numFmtId="164" fontId="11" fillId="5" borderId="30" applyAlignment="1" pivotButton="0" quotePrefix="0" xfId="0">
      <alignment horizontal="center" vertical="center" wrapText="1"/>
    </xf>
    <xf numFmtId="164" fontId="11" fillId="5" borderId="0" applyAlignment="1" pivotButton="0" quotePrefix="0" xfId="0">
      <alignment horizontal="center" vertical="center" wrapText="1"/>
    </xf>
    <xf numFmtId="9" fontId="11" fillId="32" borderId="0" applyAlignment="1" pivotButton="0" quotePrefix="0" xfId="0">
      <alignment horizontal="center" vertical="center" wrapText="1"/>
    </xf>
    <xf numFmtId="9" fontId="11" fillId="32" borderId="0" applyAlignment="1" pivotButton="0" quotePrefix="0" xfId="0">
      <alignment horizontal="center" vertical="center" wrapText="1"/>
    </xf>
    <xf numFmtId="9" fontId="11" fillId="32" borderId="12" applyAlignment="1" pivotButton="0" quotePrefix="0" xfId="0">
      <alignment horizontal="center" vertical="center" wrapText="1"/>
    </xf>
    <xf numFmtId="9" fontId="11" fillId="5" borderId="30" applyAlignment="1" pivotButton="0" quotePrefix="0" xfId="0">
      <alignment horizontal="center" vertical="center" wrapText="1"/>
    </xf>
    <xf numFmtId="9" fontId="11" fillId="5" borderId="0" applyAlignment="1" pivotButton="0" quotePrefix="0" xfId="0">
      <alignment horizontal="center" vertical="center" wrapText="1"/>
    </xf>
    <xf numFmtId="164" fontId="11" fillId="32" borderId="9" applyAlignment="1" pivotButton="0" quotePrefix="0" xfId="0">
      <alignment horizontal="center" vertical="center" wrapText="1"/>
    </xf>
    <xf numFmtId="164" fontId="11" fillId="32" borderId="31" applyAlignment="1" pivotButton="0" quotePrefix="0" xfId="0">
      <alignment horizontal="center" vertical="center" wrapText="1"/>
    </xf>
    <xf numFmtId="0" fontId="22" fillId="14" borderId="31" applyAlignment="1" pivotButton="0" quotePrefix="0" xfId="0">
      <alignment vertical="center" wrapText="1"/>
    </xf>
    <xf numFmtId="0" fontId="23" fillId="15" borderId="32" applyAlignment="1" pivotButton="0" quotePrefix="0" xfId="0">
      <alignment horizontal="center" vertical="center" wrapText="1"/>
    </xf>
    <xf numFmtId="0" fontId="23" fillId="16" borderId="32" applyAlignment="1" pivotButton="0" quotePrefix="0" xfId="0">
      <alignment horizontal="center" vertical="center" wrapText="1"/>
    </xf>
    <xf numFmtId="0" fontId="13" fillId="5" borderId="0" applyAlignment="1" pivotButton="0" quotePrefix="0" xfId="0">
      <alignment vertical="center"/>
    </xf>
    <xf numFmtId="164" fontId="7" fillId="10" borderId="33" applyAlignment="1" pivotButton="0" quotePrefix="0" xfId="0">
      <alignment horizontal="center" vertical="center"/>
    </xf>
    <xf numFmtId="167" fontId="7" fillId="21" borderId="34" applyAlignment="1" pivotButton="0" quotePrefix="0" xfId="0">
      <alignment horizontal="center" vertical="center"/>
    </xf>
    <xf numFmtId="164" fontId="7" fillId="22" borderId="35" applyAlignment="1" pivotButton="0" quotePrefix="0" xfId="0">
      <alignment horizontal="center" vertical="center"/>
    </xf>
    <xf numFmtId="164" fontId="2" fillId="10" borderId="33" applyAlignment="1" pivotButton="0" quotePrefix="0" xfId="0">
      <alignment horizontal="center" vertical="center"/>
    </xf>
    <xf numFmtId="164" fontId="2" fillId="10" borderId="34" applyAlignment="1" pivotButton="0" quotePrefix="0" xfId="0">
      <alignment horizontal="center" vertical="center"/>
    </xf>
    <xf numFmtId="164" fontId="13" fillId="5" borderId="0" applyAlignment="1" pivotButton="0" quotePrefix="0" xfId="0">
      <alignment vertical="center"/>
    </xf>
    <xf numFmtId="10" fontId="13" fillId="10" borderId="33" applyAlignment="1" pivotButton="0" quotePrefix="0" xfId="0">
      <alignment horizontal="center" vertical="center"/>
    </xf>
    <xf numFmtId="165" fontId="0" fillId="21" borderId="36" applyAlignment="1" pivotButton="0" quotePrefix="0" xfId="0">
      <alignment horizontal="center" vertical="center"/>
    </xf>
    <xf numFmtId="0" fontId="0" fillId="22" borderId="37" applyAlignment="1" pivotButton="0" quotePrefix="0" xfId="0">
      <alignment horizontal="center" vertical="center"/>
    </xf>
    <xf numFmtId="0" fontId="30" fillId="6" borderId="30" applyAlignment="1" pivotButton="0" quotePrefix="0" xfId="0">
      <alignment horizontal="left" vertical="center" wrapText="1"/>
    </xf>
    <xf numFmtId="0" fontId="30" fillId="6" borderId="0" applyAlignment="1" pivotButton="0" quotePrefix="0" xfId="0">
      <alignment horizontal="left" vertical="center" wrapText="1"/>
    </xf>
    <xf numFmtId="0" fontId="0" fillId="0" borderId="0" pivotButton="0" quotePrefix="0" xfId="0"/>
    <xf numFmtId="0" fontId="0" fillId="0" borderId="9" pivotButton="0" quotePrefix="0" xfId="0"/>
    <xf numFmtId="0" fontId="0" fillId="0" borderId="19" pivotButton="0" quotePrefix="0" xfId="0"/>
    <xf numFmtId="164" fontId="8" fillId="6" borderId="20" applyAlignment="1" pivotButton="0" quotePrefix="0" xfId="0">
      <alignment horizontal="right" vertical="center" wrapText="1"/>
    </xf>
    <xf numFmtId="164" fontId="8" fillId="7" borderId="21" applyAlignment="1" pivotButton="0" quotePrefix="0" xfId="0">
      <alignment horizontal="right" vertical="center" wrapText="1"/>
    </xf>
    <xf numFmtId="0" fontId="0" fillId="0" borderId="20" pivotButton="0" quotePrefix="0" xfId="0"/>
    <xf numFmtId="164" fontId="8" fillId="6" borderId="21" applyAlignment="1" pivotButton="0" quotePrefix="0" xfId="0">
      <alignment horizontal="right" vertical="center" wrapText="1"/>
    </xf>
    <xf numFmtId="164" fontId="11" fillId="9" borderId="1" applyAlignment="1" pivotButton="0" quotePrefix="0" xfId="0">
      <alignment horizontal="center" vertical="center" wrapText="1"/>
    </xf>
    <xf numFmtId="0" fontId="0" fillId="0" borderId="48" pivotButton="0" quotePrefix="0" xfId="0"/>
    <xf numFmtId="164" fontId="11" fillId="10" borderId="23" applyAlignment="1" pivotButton="0" quotePrefix="0" xfId="0">
      <alignment horizontal="center" vertical="center" wrapText="1"/>
    </xf>
    <xf numFmtId="164" fontId="11" fillId="10" borderId="8" applyAlignment="1" pivotButton="0" quotePrefix="0" xfId="0">
      <alignment horizontal="center" vertical="center" wrapText="1"/>
    </xf>
    <xf numFmtId="164" fontId="11" fillId="10" borderId="28" applyAlignment="1" pivotButton="0" quotePrefix="0" xfId="0">
      <alignment horizontal="center" vertical="center" wrapText="1"/>
    </xf>
    <xf numFmtId="164" fontId="11" fillId="32" borderId="0" applyAlignment="1" pivotButton="0" quotePrefix="0" xfId="0">
      <alignment horizontal="center" vertical="center" wrapText="1"/>
    </xf>
    <xf numFmtId="164" fontId="11" fillId="32" borderId="12" applyAlignment="1" pivotButton="0" quotePrefix="0" xfId="0">
      <alignment horizontal="center" vertical="center" wrapText="1"/>
    </xf>
    <xf numFmtId="164" fontId="11" fillId="5" borderId="30" applyAlignment="1" pivotButton="0" quotePrefix="0" xfId="0">
      <alignment horizontal="center" vertical="center" wrapText="1"/>
    </xf>
    <xf numFmtId="164" fontId="11" fillId="5" borderId="0" applyAlignment="1" pivotButton="0" quotePrefix="0" xfId="0">
      <alignment horizontal="center" vertical="center" wrapText="1"/>
    </xf>
    <xf numFmtId="0" fontId="0" fillId="0" borderId="47" pivotButton="0" quotePrefix="0" xfId="0"/>
    <xf numFmtId="164" fontId="9" fillId="30" borderId="5" applyAlignment="1" pivotButton="0" quotePrefix="0" xfId="0">
      <alignment horizontal="center" vertical="center" wrapText="1"/>
    </xf>
    <xf numFmtId="0" fontId="0" fillId="0" borderId="3" pivotButton="0" quotePrefix="0" xfId="0"/>
    <xf numFmtId="164" fontId="11" fillId="32" borderId="9" applyAlignment="1" pivotButton="0" quotePrefix="0" xfId="0">
      <alignment horizontal="center" vertical="center" wrapText="1"/>
    </xf>
    <xf numFmtId="164" fontId="11" fillId="32" borderId="31" applyAlignment="1" pivotButton="0" quotePrefix="0" xfId="0">
      <alignment horizontal="center" vertical="center" wrapText="1"/>
    </xf>
    <xf numFmtId="0" fontId="0" fillId="0" borderId="52" pivotButton="0" quotePrefix="0" xfId="0"/>
    <xf numFmtId="164" fontId="7" fillId="2" borderId="8" applyAlignment="1" pivotButton="0" quotePrefix="0" xfId="0">
      <alignment horizontal="center" vertical="center"/>
    </xf>
    <xf numFmtId="0" fontId="0" fillId="0" borderId="23" pivotButton="0" quotePrefix="0" xfId="0"/>
    <xf numFmtId="164" fontId="7" fillId="10" borderId="33" applyAlignment="1" pivotButton="0" quotePrefix="0" xfId="0">
      <alignment horizontal="center" vertical="center"/>
    </xf>
    <xf numFmtId="167" fontId="7" fillId="21" borderId="34" applyAlignment="1" pivotButton="0" quotePrefix="0" xfId="0">
      <alignment horizontal="center" vertical="center"/>
    </xf>
    <xf numFmtId="164" fontId="7" fillId="22" borderId="35" applyAlignment="1" pivotButton="0" quotePrefix="0" xfId="0">
      <alignment horizontal="center" vertical="center"/>
    </xf>
    <xf numFmtId="164" fontId="2" fillId="13" borderId="8" applyAlignment="1" pivotButton="0" quotePrefix="0" xfId="0">
      <alignment horizontal="center" vertical="center"/>
    </xf>
    <xf numFmtId="164" fontId="2" fillId="10" borderId="33" applyAlignment="1" pivotButton="0" quotePrefix="0" xfId="0">
      <alignment horizontal="center" vertical="center"/>
    </xf>
    <xf numFmtId="164" fontId="2" fillId="10" borderId="34" applyAlignment="1" pivotButton="0" quotePrefix="0" xfId="0">
      <alignment horizontal="center" vertical="center"/>
    </xf>
    <xf numFmtId="164" fontId="13" fillId="5" borderId="0" applyAlignment="1" pivotButton="0" quotePrefix="0" xfId="0">
      <alignment vertical="center"/>
    </xf>
    <xf numFmtId="164" fontId="2" fillId="31" borderId="8" applyAlignment="1" pivotButton="0" quotePrefix="0" xfId="0">
      <alignment horizontal="center" vertical="center"/>
    </xf>
    <xf numFmtId="165" fontId="0" fillId="21" borderId="36" applyAlignment="1" pivotButton="0" quotePrefix="0" xfId="0">
      <alignment horizontal="center" vertical="center"/>
    </xf>
    <xf numFmtId="0" fontId="0" fillId="0" borderId="30" pivotButton="0" quotePrefix="0" xfId="0"/>
    <xf numFmtId="164" fontId="8" fillId="6" borderId="2" applyAlignment="1" pivotButton="0" quotePrefix="0" xfId="0">
      <alignment horizontal="center" vertical="center" wrapText="1"/>
    </xf>
    <xf numFmtId="164" fontId="8" fillId="7" borderId="4" applyAlignment="1" pivotButton="0" quotePrefix="0" xfId="0">
      <alignment horizontal="right" vertical="center" wrapText="1"/>
    </xf>
    <xf numFmtId="0" fontId="0" fillId="0" borderId="2" pivotButton="0" quotePrefix="0" xfId="0"/>
    <xf numFmtId="164" fontId="8" fillId="6" borderId="4" applyAlignment="1" pivotButton="0" quotePrefix="0" xfId="0">
      <alignment horizontal="right" vertical="center" wrapText="1"/>
    </xf>
    <xf numFmtId="164" fontId="11" fillId="9" borderId="3" applyAlignment="1" pivotButton="0" quotePrefix="0" xfId="0">
      <alignment horizontal="center" vertical="center" wrapText="1"/>
    </xf>
    <xf numFmtId="164" fontId="11" fillId="10" borderId="5" applyAlignment="1" pivotButton="0" quotePrefix="0" xfId="0">
      <alignment horizontal="center" vertical="center" wrapText="1"/>
    </xf>
    <xf numFmtId="164" fontId="11" fillId="9" borderId="5" applyAlignment="1" pivotButton="0" quotePrefix="0" xfId="0">
      <alignment horizontal="center" vertical="center" wrapText="1"/>
    </xf>
    <xf numFmtId="0" fontId="0" fillId="0" borderId="14" pivotButton="0" quotePrefix="0" xfId="0"/>
    <xf numFmtId="164" fontId="9" fillId="11" borderId="3" applyAlignment="1" pivotButton="0" quotePrefix="0" xfId="0">
      <alignment horizontal="center" vertical="center" wrapText="1"/>
    </xf>
    <xf numFmtId="164" fontId="9" fillId="11" borderId="5" applyAlignment="1" pivotButton="0" quotePrefix="0" xfId="0">
      <alignment horizontal="center" vertical="center" wrapText="1"/>
    </xf>
    <xf numFmtId="0" fontId="21" fillId="18" borderId="17" applyAlignment="1" pivotButton="0" quotePrefix="0" xfId="0">
      <alignment horizontal="center" vertical="center" wrapText="1"/>
    </xf>
    <xf numFmtId="0" fontId="0" fillId="0" borderId="16" pivotButton="0" quotePrefix="0" xfId="0"/>
    <xf numFmtId="165" fontId="2" fillId="0" borderId="7" applyAlignment="1" pivotButton="0" quotePrefix="0" xfId="0">
      <alignment horizontal="center" vertical="center"/>
    </xf>
    <xf numFmtId="164" fontId="13" fillId="0" borderId="7" applyAlignment="1" pivotButton="0" quotePrefix="0" xfId="0">
      <alignment horizontal="center" vertical="center" wrapText="1"/>
    </xf>
    <xf numFmtId="164" fontId="14" fillId="2" borderId="7" applyAlignment="1" pivotButton="0" quotePrefix="0" xfId="0">
      <alignment horizontal="center" vertical="center" wrapText="1"/>
    </xf>
    <xf numFmtId="164" fontId="15" fillId="2" borderId="7" applyAlignment="1" pivotButton="0" quotePrefix="0" xfId="0">
      <alignment horizontal="center" vertical="center" wrapText="1"/>
    </xf>
    <xf numFmtId="166" fontId="24" fillId="20" borderId="8" applyAlignment="1" pivotButton="0" quotePrefix="0" xfId="0">
      <alignment horizontal="center" vertical="center" wrapText="1"/>
    </xf>
    <xf numFmtId="165" fontId="25" fillId="21" borderId="8" applyAlignment="1" pivotButton="0" quotePrefix="0" xfId="0">
      <alignment horizontal="center" vertical="center" wrapText="1"/>
    </xf>
    <xf numFmtId="166" fontId="25" fillId="22" borderId="8" applyAlignment="1" pivotButton="0" quotePrefix="0" xfId="0">
      <alignment horizontal="center" vertical="center" wrapText="1"/>
    </xf>
    <xf numFmtId="166" fontId="26" fillId="5" borderId="0" applyAlignment="1" pivotButton="0" quotePrefix="0" xfId="0">
      <alignment horizontal="center" vertical="center" wrapText="1"/>
    </xf>
    <xf numFmtId="165" fontId="2" fillId="13" borderId="8" applyAlignment="1" pivotButton="0" quotePrefix="0" xfId="0">
      <alignment horizontal="center" vertical="center"/>
    </xf>
    <xf numFmtId="164" fontId="13" fillId="13" borderId="8" applyAlignment="1" pivotButton="0" quotePrefix="0" xfId="0">
      <alignment horizontal="center" vertical="center" wrapText="1"/>
    </xf>
    <xf numFmtId="164" fontId="14" fillId="13" borderId="8" applyAlignment="1" pivotButton="0" quotePrefix="0" xfId="0">
      <alignment horizontal="center" vertical="center" wrapText="1"/>
    </xf>
    <xf numFmtId="164" fontId="15" fillId="13" borderId="8" applyAlignment="1" pivotButton="0" quotePrefix="0" xfId="0">
      <alignment horizontal="center" vertical="center" wrapText="1"/>
    </xf>
    <xf numFmtId="165" fontId="2" fillId="0" borderId="8" applyAlignment="1" pivotButton="0" quotePrefix="0" xfId="0">
      <alignment horizontal="center" vertical="center"/>
    </xf>
    <xf numFmtId="164" fontId="16" fillId="0" borderId="8" applyAlignment="1" pivotButton="0" quotePrefix="0" xfId="0">
      <alignment horizontal="center" vertical="center" wrapText="1"/>
    </xf>
    <xf numFmtId="164" fontId="14" fillId="2" borderId="8" applyAlignment="1" pivotButton="0" quotePrefix="0" xfId="0">
      <alignment horizontal="center" vertical="center" wrapText="1"/>
    </xf>
    <xf numFmtId="164" fontId="15" fillId="2" borderId="8" applyAlignment="1" pivotButton="0" quotePrefix="0" xfId="0">
      <alignment horizontal="center" vertical="center" wrapText="1"/>
    </xf>
    <xf numFmtId="164" fontId="16" fillId="13" borderId="8" applyAlignment="1" pivotButton="0" quotePrefix="0" xfId="0">
      <alignment horizontal="center" vertical="center" wrapText="1"/>
    </xf>
    <xf numFmtId="164" fontId="17" fillId="5" borderId="0" applyAlignment="1" pivotButton="0" quotePrefix="0" xfId="0">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4">
    <dxf>
      <font>
        <color rgb="FF9C0006"/>
      </font>
      <fill>
        <patternFill patternType="solid">
          <bgColor rgb="FFFFC7CE"/>
        </patternFill>
      </fill>
    </dxf>
    <dxf>
      <fill>
        <patternFill patternType="solid">
          <bgColor theme="0" tint="-0.249946592608417"/>
        </patternFill>
      </fill>
    </dxf>
    <dxf>
      <font>
        <b val="1"/>
        <color rgb="FF9C0006"/>
      </font>
      <fill>
        <patternFill patternType="solid">
          <bgColor rgb="FFFFC7CE"/>
        </patternFill>
      </fill>
    </dxf>
    <dxf>
      <font>
        <color theme="0"/>
      </font>
      <fill>
        <patternFill patternType="solid">
          <bgColor rgb="FF00B050"/>
        </patternFill>
      </fill>
    </dxf>
  </dxf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harts/chart1.xml><?xml version="1.0" encoding="utf-8"?>
<chartSpace xmlns="http://schemas.openxmlformats.org/drawingml/2006/chart">
  <chart>
    <plotArea>
      <layout/>
      <barChart>
        <barDir val="col"/>
        <grouping val="clustered"/>
        <varyColors val="0"/>
        <ser>
          <idx val="0"/>
          <order val="0"/>
          <tx>
            <strRef>
              <f>分析!$A$17</f>
              <strCache>
                <ptCount val="1"/>
                <pt idx="0">
                  <v>美人鱼20</v>
                </pt>
              </strCache>
            </strRef>
          </tx>
          <spPr>
            <a:gradFill xmlns:a="http://schemas.openxmlformats.org/drawingml/2006/main"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xmlns:a="http://schemas.openxmlformats.org/drawingml/2006/main">
              <a:noFill/>
              <a:prstDash val="solid"/>
            </a:ln>
          </spPr>
          <invertIfNegative val="0"/>
          <dLbls>
            <delete val="1"/>
          </dLbls>
          <cat>
            <strRef>
              <f>(分析!$B$13,分析!$D$13:$Q$13)</f>
              <strCache>
                <ptCount val="15"/>
                <pt idx="0">
                  <v>指标1</v>
                </pt>
                <pt idx="1">
                  <v>指标2</v>
                </pt>
                <pt idx="2">
                  <v>指标3</v>
                </pt>
                <pt idx="3">
                  <v xml:space="preserve">指标4 </v>
                </pt>
                <pt idx="4">
                  <v>指标5</v>
                </pt>
                <pt idx="5">
                  <v>指标6</v>
                </pt>
                <pt idx="6">
                  <v>指标7</v>
                </pt>
                <pt idx="7">
                  <v>指标8</v>
                </pt>
                <pt idx="8">
                  <v>指标9</v>
                </pt>
                <pt idx="9">
                  <v>指标10</v>
                </pt>
                <pt idx="10">
                  <v>指标11</v>
                </pt>
                <pt idx="11">
                  <v>指标12</v>
                </pt>
                <pt idx="12">
                  <v>指标13</v>
                </pt>
                <pt idx="13">
                  <v>指标14</v>
                </pt>
                <pt idx="14">
                  <v>指标15</v>
                </pt>
              </strCache>
            </strRef>
          </cat>
          <val>
            <numRef>
              <f>(分析!$B$17,分析!$D$17:$Q$17)</f>
              <numCache>
                <formatCode xml:space="preserve">0.00_ </formatCode>
                <ptCount val="15"/>
                <pt idx="0">
                  <v>10</v>
                </pt>
                <pt idx="1">
                  <v>20</v>
                </pt>
                <pt idx="2">
                  <v>4</v>
                </pt>
                <pt idx="3">
                  <v>5</v>
                </pt>
                <pt idx="4">
                  <v>5</v>
                </pt>
                <pt idx="5">
                  <v>2</v>
                </pt>
                <pt idx="6">
                  <v>5</v>
                </pt>
                <pt idx="7">
                  <v>12</v>
                </pt>
                <pt idx="8">
                  <v>3</v>
                </pt>
                <pt idx="9">
                  <v>4</v>
                </pt>
                <pt idx="10">
                  <v>6.4</v>
                </pt>
                <pt idx="11">
                  <v>2</v>
                </pt>
                <pt idx="12">
                  <v>4</v>
                </pt>
                <pt idx="13">
                  <v>2.4</v>
                </pt>
                <pt idx="14">
                  <v>0.8</v>
                </pt>
              </numCache>
            </numRef>
          </val>
        </ser>
        <ser>
          <idx val="1"/>
          <order val="1"/>
          <tx>
            <strRef>
              <f>分析!$A$18</f>
              <strCache>
                <ptCount val="1"/>
                <pt idx="0">
                  <v>均值</v>
                </pt>
              </strCache>
            </strRef>
          </tx>
          <spPr>
            <a:gradFill xmlns:a="http://schemas.openxmlformats.org/drawingml/2006/main"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xmlns:a="http://schemas.openxmlformats.org/drawingml/2006/main">
              <a:noFill/>
              <a:prstDash val="solid"/>
            </a:ln>
          </spPr>
          <invertIfNegative val="0"/>
          <dLbls>
            <delete val="1"/>
          </dLbls>
          <cat>
            <strRef>
              <f>(分析!$B$13,分析!$D$13:$Q$13)</f>
              <strCache>
                <ptCount val="15"/>
                <pt idx="0">
                  <v>指标1</v>
                </pt>
                <pt idx="1">
                  <v>指标2</v>
                </pt>
                <pt idx="2">
                  <v>指标3</v>
                </pt>
                <pt idx="3">
                  <v xml:space="preserve">指标4 </v>
                </pt>
                <pt idx="4">
                  <v>指标5</v>
                </pt>
                <pt idx="5">
                  <v>指标6</v>
                </pt>
                <pt idx="6">
                  <v>指标7</v>
                </pt>
                <pt idx="7">
                  <v>指标8</v>
                </pt>
                <pt idx="8">
                  <v>指标9</v>
                </pt>
                <pt idx="9">
                  <v>指标10</v>
                </pt>
                <pt idx="10">
                  <v>指标11</v>
                </pt>
                <pt idx="11">
                  <v>指标12</v>
                </pt>
                <pt idx="12">
                  <v>指标13</v>
                </pt>
                <pt idx="13">
                  <v>指标14</v>
                </pt>
                <pt idx="14">
                  <v>指标15</v>
                </pt>
              </strCache>
            </strRef>
          </cat>
          <val>
            <numRef>
              <f>(分析!$B$18,分析!$D$18:$Q$18)</f>
              <numCache>
                <formatCode xml:space="preserve">0.00_ </formatCode>
                <ptCount val="15"/>
                <pt idx="0">
                  <v>7.3</v>
                </pt>
                <pt idx="1">
                  <v>14.8</v>
                </pt>
                <pt idx="2">
                  <v>3.5</v>
                </pt>
                <pt idx="3">
                  <v>3.7</v>
                </pt>
                <pt idx="4">
                  <v>3.53333333333333</v>
                </pt>
                <pt idx="5">
                  <v>3.93333333333333</v>
                </pt>
                <pt idx="6">
                  <v>3.83333333333333</v>
                </pt>
                <pt idx="7">
                  <v>8.16</v>
                </pt>
                <pt idx="8">
                  <v>3.56666666666667</v>
                </pt>
                <pt idx="9">
                  <v>3.7</v>
                </pt>
                <pt idx="10">
                  <v>6.29333333333333</v>
                </pt>
                <pt idx="11">
                  <v>3.73333333333333</v>
                </pt>
                <pt idx="12">
                  <v>3.76666666666667</v>
                </pt>
                <pt idx="13">
                  <v>2.34</v>
                </pt>
                <pt idx="14">
                  <v>1.57333333333333</v>
                </pt>
              </numCache>
            </numRef>
          </val>
        </ser>
        <dLbls>
          <dLblPos val="outEnd"/>
          <showLegendKey val="0"/>
          <showVal val="1"/>
          <showCatName val="0"/>
          <showSerName val="0"/>
          <showPercent val="0"/>
          <showBubbleSize val="0"/>
        </dLbls>
        <gapWidth val="75"/>
        <axId val="72824704"/>
        <axId val="72826240"/>
      </barChart>
      <lineChart>
        <grouping val="standard"/>
        <varyColors val="0"/>
        <ser>
          <idx val="2"/>
          <order val="2"/>
          <tx>
            <strRef>
              <f>分析!$A$20</f>
              <strCache>
                <ptCount val="1"/>
                <pt idx="0">
                  <v>超出均值比例</v>
                </pt>
              </strCache>
            </strRef>
          </tx>
          <spPr>
            <a:noFill xmlns:a="http://schemas.openxmlformats.org/drawingml/2006/main"/>
            <a:ln xmlns:a="http://schemas.openxmlformats.org/drawingml/2006/main" w="47625">
              <a:solidFill>
                <a:schemeClr val="accent3"/>
              </a:solidFill>
              <a:prstDash val="solid"/>
            </a:ln>
          </spPr>
          <marker>
            <symbol val="circle"/>
            <size val="9"/>
            <spPr>
              <a:solidFill xmlns:a="http://schemas.openxmlformats.org/drawingml/2006/main">
                <a:schemeClr val="bg2">
                  <a:lumMod val="90000"/>
                </a:schemeClr>
              </a:solidFill>
              <a:ln xmlns:a="http://schemas.openxmlformats.org/drawingml/2006/main">
                <a:solidFill>
                  <a:schemeClr val="accent3"/>
                </a:solidFill>
                <a:prstDash val="solid"/>
              </a:ln>
            </spPr>
          </marker>
          <dLbls>
            <numFmt formatCode="General"/>
            <txPr>
              <a:bodyPr xmlns:a="http://schemas.openxmlformats.org/drawingml/2006/main" rot="0" spcFirstLastPara="0" vertOverflow="ellipsis" horzOverflow="overflow" vert="horz" wrap="square" anchor="ctr" anchorCtr="1"/>
              <a:lstStyle xmlns:a="http://schemas.openxmlformats.org/drawingml/2006/main"/>
              <a:p xmlns:a="http://schemas.openxmlformats.org/drawingml/2006/main">
                <a:pPr>
                  <a:defRPr sz="1000" b="0">
                    <a:solidFill>
                      <a:schemeClr val="lt1"/>
                    </a:solidFill>
                    <a:latin typeface="+mn-lt"/>
                    <a:ea typeface="+mn-ea"/>
                    <a:cs typeface="+mn-cs"/>
                  </a:defRPr>
                </a:pPr>
                <a:r>
                  <a:t/>
                </a:r>
              </a:p>
            </txPr>
            <dLblPos val="r"/>
            <showLegendKey val="0"/>
            <showVal val="1"/>
            <showCatName val="0"/>
            <showSerName val="0"/>
            <showPercent val="0"/>
            <showBubbleSize val="0"/>
            <showLeaderLines val="0"/>
          </dLbls>
          <cat>
            <strRef>
              <f>(分析!$B$13,分析!$D$13:$Q$13)</f>
              <strCache>
                <ptCount val="15"/>
                <pt idx="0">
                  <v>指标1</v>
                </pt>
                <pt idx="1">
                  <v>指标2</v>
                </pt>
                <pt idx="2">
                  <v>指标3</v>
                </pt>
                <pt idx="3">
                  <v xml:space="preserve">指标4 </v>
                </pt>
                <pt idx="4">
                  <v>指标5</v>
                </pt>
                <pt idx="5">
                  <v>指标6</v>
                </pt>
                <pt idx="6">
                  <v>指标7</v>
                </pt>
                <pt idx="7">
                  <v>指标8</v>
                </pt>
                <pt idx="8">
                  <v>指标9</v>
                </pt>
                <pt idx="9">
                  <v>指标10</v>
                </pt>
                <pt idx="10">
                  <v>指标11</v>
                </pt>
                <pt idx="11">
                  <v>指标12</v>
                </pt>
                <pt idx="12">
                  <v>指标13</v>
                </pt>
                <pt idx="13">
                  <v>指标14</v>
                </pt>
                <pt idx="14">
                  <v>指标15</v>
                </pt>
              </strCache>
            </strRef>
          </cat>
          <val>
            <numRef>
              <f>(分析!$B$20,分析!$D$20:$Q$20)</f>
              <numCache>
                <formatCode>0.00%</formatCode>
                <ptCount val="15"/>
                <pt idx="0">
                  <v>0.36986301369863</v>
                </pt>
                <pt idx="1">
                  <v>0.351351351351351</v>
                </pt>
                <pt idx="2">
                  <v>0.142857142857143</v>
                </pt>
                <pt idx="3">
                  <v>0.351351351351351</v>
                </pt>
                <pt idx="4">
                  <v>0.415094339622642</v>
                </pt>
                <pt idx="5">
                  <v>-0.491525423728814</v>
                </pt>
                <pt idx="6">
                  <v>0.304347826086956</v>
                </pt>
                <pt idx="7">
                  <v>0.470588235294118</v>
                </pt>
                <pt idx="8">
                  <v>-0.158878504672897</v>
                </pt>
                <pt idx="9">
                  <v>0.081081081081081</v>
                </pt>
                <pt idx="10">
                  <v>0.0169491525423728</v>
                </pt>
                <pt idx="11">
                  <v>-0.464285714285714</v>
                </pt>
                <pt idx="12">
                  <v>0.0619469026548673</v>
                </pt>
                <pt idx="13">
                  <v>0.0256410256410255</v>
                </pt>
                <pt idx="14">
                  <v>-0.491525423728814</v>
                </pt>
              </numCache>
            </numRef>
          </val>
          <smooth val="1"/>
        </ser>
        <dLbls>
          <dLblPos val="r"/>
          <showLegendKey val="0"/>
          <showVal val="0"/>
          <showCatName val="0"/>
          <showSerName val="0"/>
          <showPercent val="0"/>
          <showBubbleSize val="0"/>
        </dLbls>
        <marker val="1"/>
        <smooth val="1"/>
        <axId val="75557504"/>
        <axId val="75555968"/>
      </lineChart>
      <catAx>
        <axId val="72824704"/>
        <scaling>
          <orientation val="minMax"/>
        </scaling>
        <delete val="0"/>
        <axPos val="b"/>
        <numFmt formatCode="General" sourceLinked="1"/>
        <majorTickMark val="none"/>
        <minorTickMark val="none"/>
        <tickLblPos val="nextTo"/>
        <spPr>
          <a:noFill xmlns:a="http://schemas.openxmlformats.org/drawingml/2006/main"/>
          <a:ln xmlns:a="http://schemas.openxmlformats.org/drawingml/2006/main">
            <a:solidFill>
              <a:schemeClr val="dk1">
                <a:lumMod val="50000"/>
                <a:lumOff val="50000"/>
              </a:schemeClr>
            </a:solidFill>
            <a:prstDash val="solid"/>
          </a:ln>
        </spPr>
        <txPr>
          <a:bodyPr xmlns:a="http://schemas.openxmlformats.org/drawingml/2006/main" rot="-60000000" spcFirstLastPara="0" vertOverflow="ellipsis" horzOverflow="overflow" vert="horz" wrap="square" anchor="ctr" anchorCtr="1"/>
          <a:lstStyle xmlns:a="http://schemas.openxmlformats.org/drawingml/2006/main"/>
          <a:p xmlns:a="http://schemas.openxmlformats.org/drawingml/2006/main">
            <a:pPr>
              <a:defRPr sz="1000" b="0">
                <a:solidFill>
                  <a:schemeClr val="lt1"/>
                </a:solidFill>
                <a:latin typeface="+mn-lt"/>
                <a:ea typeface="+mn-ea"/>
                <a:cs typeface="+mn-cs"/>
              </a:defRPr>
            </a:pPr>
            <a:r>
              <a:t/>
            </a:r>
          </a:p>
        </txPr>
        <crossAx val="72826240"/>
        <crosses val="autoZero"/>
        <auto val="1"/>
        <lblAlgn val="ctr"/>
        <lblOffset val="100"/>
        <tickMarkSkip val="1"/>
        <noMultiLvlLbl val="0"/>
      </catAx>
      <valAx>
        <axId val="72826240"/>
        <scaling>
          <orientation val="minMax"/>
          <min val="-25"/>
        </scaling>
        <delete val="0"/>
        <axPos val="l"/>
        <numFmt formatCode="0.00_ " sourceLinked="1"/>
        <majorTickMark val="none"/>
        <minorTickMark val="none"/>
        <tickLblPos val="nextTo"/>
        <spPr>
          <a:noFill xmlns:a="http://schemas.openxmlformats.org/drawingml/2006/main"/>
          <a:ln xmlns:a="http://schemas.openxmlformats.org/drawingml/2006/main">
            <a:solidFill>
              <a:schemeClr val="dk1">
                <a:lumMod val="50000"/>
                <a:lumOff val="50000"/>
              </a:schemeClr>
            </a:solidFill>
            <a:prstDash val="solid"/>
          </a:ln>
        </spPr>
        <txPr>
          <a:bodyPr xmlns:a="http://schemas.openxmlformats.org/drawingml/2006/main" rot="-60000000" spcFirstLastPara="0" vertOverflow="ellipsis" horzOverflow="overflow" vert="horz" wrap="square" anchor="ctr" anchorCtr="1"/>
          <a:lstStyle xmlns:a="http://schemas.openxmlformats.org/drawingml/2006/main"/>
          <a:p xmlns:a="http://schemas.openxmlformats.org/drawingml/2006/main">
            <a:pPr>
              <a:defRPr sz="1000" b="0">
                <a:solidFill>
                  <a:schemeClr val="lt1"/>
                </a:solidFill>
                <a:latin typeface="+mn-lt"/>
                <a:ea typeface="+mn-ea"/>
                <a:cs typeface="+mn-cs"/>
              </a:defRPr>
            </a:pPr>
            <a:r>
              <a:t/>
            </a:r>
          </a:p>
        </txPr>
        <crossAx val="72824704"/>
        <crosses val="autoZero"/>
        <crossBetween val="between"/>
      </valAx>
      <catAx>
        <axId val="75557504"/>
        <scaling>
          <orientation val="minMax"/>
        </scaling>
        <delete val="1"/>
        <axPos val="b"/>
        <numFmt formatCode="General" sourceLinked="1"/>
        <majorTickMark val="out"/>
        <minorTickMark val="none"/>
        <tickLblPos val="nextTo"/>
        <spPr>
          <a:noFill xmlns:a="http://schemas.openxmlformats.org/drawingml/2006/main"/>
          <a:ln xmlns:a="http://schemas.openxmlformats.org/drawingml/2006/main">
            <a:solidFill>
              <a:schemeClr val="dk1">
                <a:lumMod val="50000"/>
                <a:lumOff val="50000"/>
              </a:schemeClr>
            </a:solidFill>
            <a:prstDash val="solid"/>
          </a:ln>
        </spPr>
        <txPr>
          <a:bodyPr xmlns:a="http://schemas.openxmlformats.org/drawingml/2006/main" rot="-60000000" spcFirstLastPara="0" vertOverflow="ellipsis" horzOverflow="overflow" vert="horz" wrap="square" anchor="ctr" anchorCtr="1"/>
          <a:lstStyle xmlns:a="http://schemas.openxmlformats.org/drawingml/2006/main"/>
          <a:p xmlns:a="http://schemas.openxmlformats.org/drawingml/2006/main">
            <a:pPr>
              <a:defRPr sz="1000" b="0">
                <a:solidFill>
                  <a:schemeClr val="lt1"/>
                </a:solidFill>
                <a:latin typeface="+mn-lt"/>
                <a:ea typeface="+mn-ea"/>
                <a:cs typeface="+mn-cs"/>
              </a:defRPr>
            </a:pPr>
            <a:r>
              <a:t/>
            </a:r>
          </a:p>
        </txPr>
        <crossAx val="75555968"/>
        <crosses val="autoZero"/>
        <auto val="1"/>
        <lblAlgn val="ctr"/>
        <lblOffset val="100"/>
        <tickMarkSkip val="1"/>
        <noMultiLvlLbl val="0"/>
      </catAx>
      <valAx>
        <axId val="75555968"/>
        <scaling>
          <orientation val="minMax"/>
        </scaling>
        <delete val="0"/>
        <axPos val="r"/>
        <numFmt formatCode="0.00%" sourceLinked="1"/>
        <majorTickMark val="out"/>
        <minorTickMark val="none"/>
        <tickLblPos val="nextTo"/>
        <spPr>
          <a:noFill xmlns:a="http://schemas.openxmlformats.org/drawingml/2006/main"/>
          <a:ln xmlns:a="http://schemas.openxmlformats.org/drawingml/2006/main">
            <a:solidFill>
              <a:schemeClr val="dk1">
                <a:lumMod val="50000"/>
                <a:lumOff val="50000"/>
              </a:schemeClr>
            </a:solidFill>
            <a:prstDash val="solid"/>
          </a:ln>
        </spPr>
        <txPr>
          <a:bodyPr xmlns:a="http://schemas.openxmlformats.org/drawingml/2006/main" rot="-60000000" spcFirstLastPara="0" vertOverflow="ellipsis" horzOverflow="overflow" vert="horz" wrap="square" anchor="ctr" anchorCtr="1"/>
          <a:lstStyle xmlns:a="http://schemas.openxmlformats.org/drawingml/2006/main"/>
          <a:p xmlns:a="http://schemas.openxmlformats.org/drawingml/2006/main">
            <a:pPr>
              <a:defRPr sz="1000" b="0">
                <a:solidFill>
                  <a:schemeClr val="lt1"/>
                </a:solidFill>
                <a:latin typeface="+mn-lt"/>
                <a:ea typeface="+mn-ea"/>
                <a:cs typeface="+mn-cs"/>
              </a:defRPr>
            </a:pPr>
            <a:r>
              <a:t/>
            </a:r>
          </a:p>
        </txPr>
        <crossAx val="75557504"/>
        <crosses val="max"/>
        <crossBetween val="between"/>
      </valAx>
    </plotArea>
    <legend>
      <legendPos val="b"/>
      <layout/>
      <overlay val="0"/>
      <spPr>
        <a:noFill xmlns:a="http://schemas.openxmlformats.org/drawingml/2006/main"/>
        <a:ln xmlns:a="http://schemas.openxmlformats.org/drawingml/2006/main">
          <a:noFill/>
          <a:prstDash val="solid"/>
        </a:ln>
      </spPr>
      <txPr>
        <a:bodyPr xmlns:a="http://schemas.openxmlformats.org/drawingml/2006/main" rot="0" spcFirstLastPara="0" vertOverflow="ellipsis" horzOverflow="overflow" vert="horz" wrap="square" anchor="ctr" anchorCtr="1"/>
        <a:lstStyle xmlns:a="http://schemas.openxmlformats.org/drawingml/2006/main"/>
        <a:p xmlns:a="http://schemas.openxmlformats.org/drawingml/2006/main">
          <a:pPr>
            <a:defRPr sz="1000" b="0">
              <a:solidFill>
                <a:schemeClr val="lt1"/>
              </a:solidFill>
              <a:latin typeface="+mn-lt"/>
              <a:ea typeface="+mn-ea"/>
              <a:cs typeface="+mn-cs"/>
            </a:defRPr>
          </a:pPr>
          <a:r>
            <a:t/>
          </a:r>
        </a:p>
      </txPr>
    </legend>
    <plotVisOnly val="1"/>
    <dispBlanksAs val="gap"/>
  </chart>
  <spPr>
    <a:solidFill xmlns:a="http://schemas.openxmlformats.org/drawingml/2006/main">
      <a:schemeClr val="tx1">
        <a:lumMod val="65000"/>
        <a:lumOff val="35000"/>
      </a:schemeClr>
    </a:solidFill>
    <a:ln xmlns:a="http://schemas.openxmlformats.org/drawingml/2006/main">
      <a:noFill/>
      <a:prstDash val="solid"/>
    </a:ln>
  </spPr>
</chartSpace>
</file>

<file path=xl/charts/chart2.xml><?xml version="1.0" encoding="utf-8"?>
<chartSpace xmlns="http://schemas.openxmlformats.org/drawingml/2006/chart">
  <chart>
    <plotArea>
      <layout>
        <manualLayout>
          <layoutTarget val="inner"/>
          <xMode val="edge"/>
          <yMode val="edge"/>
          <wMode val="factor"/>
          <hMode val="factor"/>
          <x val="0.0448299879693535"/>
          <y val="0.0478624535315985"/>
          <w val="0.939340214018869"/>
          <h val="0.782527881040892"/>
        </manualLayout>
      </layout>
      <barChart>
        <barDir val="col"/>
        <grouping val="stacked"/>
        <varyColors val="0"/>
        <ser>
          <idx val="3"/>
          <order val="0"/>
          <tx>
            <strRef>
              <f>分析!$A$17</f>
              <strCache>
                <ptCount val="1"/>
                <pt idx="0">
                  <v>美人鱼20</v>
                </pt>
              </strCache>
            </strRef>
          </tx>
          <spPr>
            <a:solidFill xmlns:a="http://schemas.openxmlformats.org/drawingml/2006/main">
              <a:schemeClr val="accent4">
                <a:lumMod val="60000"/>
                <a:lumOff val="40000"/>
              </a:schemeClr>
            </a:solidFill>
            <a:ln xmlns:a="http://schemas.openxmlformats.org/drawingml/2006/main">
              <a:noFill/>
              <a:prstDash val="solid"/>
            </a:ln>
          </spPr>
          <invertIfNegative val="0"/>
          <cat>
            <strRef>
              <f>(分析!$B$13,分析!$D$13:$Q$13)</f>
              <strCache>
                <ptCount val="15"/>
                <pt idx="0">
                  <v>指标1</v>
                </pt>
                <pt idx="1">
                  <v>指标2</v>
                </pt>
                <pt idx="2">
                  <v>指标3</v>
                </pt>
                <pt idx="3">
                  <v xml:space="preserve">指标4 </v>
                </pt>
                <pt idx="4">
                  <v>指标5</v>
                </pt>
                <pt idx="5">
                  <v>指标6</v>
                </pt>
                <pt idx="6">
                  <v>指标7</v>
                </pt>
                <pt idx="7">
                  <v>指标8</v>
                </pt>
                <pt idx="8">
                  <v>指标9</v>
                </pt>
                <pt idx="9">
                  <v>指标10</v>
                </pt>
                <pt idx="10">
                  <v>指标11</v>
                </pt>
                <pt idx="11">
                  <v>指标12</v>
                </pt>
                <pt idx="12">
                  <v>指标13</v>
                </pt>
                <pt idx="13">
                  <v>指标14</v>
                </pt>
                <pt idx="14">
                  <v>指标15</v>
                </pt>
              </strCache>
            </strRef>
          </cat>
          <val>
            <numRef>
              <f>(分析!$B$17,分析!$D$17:$Q$17)</f>
              <numCache>
                <formatCode xml:space="preserve">0.00_ </formatCode>
                <ptCount val="15"/>
                <pt idx="0">
                  <v>10</v>
                </pt>
                <pt idx="1">
                  <v>20</v>
                </pt>
                <pt idx="2">
                  <v>4</v>
                </pt>
                <pt idx="3">
                  <v>5</v>
                </pt>
                <pt idx="4">
                  <v>5</v>
                </pt>
                <pt idx="5">
                  <v>2</v>
                </pt>
                <pt idx="6">
                  <v>5</v>
                </pt>
                <pt idx="7">
                  <v>12</v>
                </pt>
                <pt idx="8">
                  <v>3</v>
                </pt>
                <pt idx="9">
                  <v>4</v>
                </pt>
                <pt idx="10">
                  <v>6.4</v>
                </pt>
                <pt idx="11">
                  <v>2</v>
                </pt>
                <pt idx="12">
                  <v>4</v>
                </pt>
                <pt idx="13">
                  <v>2.4</v>
                </pt>
                <pt idx="14">
                  <v>0.8</v>
                </pt>
              </numCache>
            </numRef>
          </val>
        </ser>
        <dLbls>
          <dLblPos val="ctr"/>
          <showLegendKey val="0"/>
          <showVal val="0"/>
          <showCatName val="0"/>
          <showSerName val="0"/>
          <showPercent val="0"/>
          <showBubbleSize val="0"/>
        </dLbls>
        <gapWidth val="75"/>
        <overlap val="100"/>
        <axId val="72642560"/>
        <axId val="72644096"/>
      </barChart>
      <lineChart>
        <grouping val="stacked"/>
        <varyColors val="0"/>
        <ser>
          <idx val="4"/>
          <order val="2"/>
          <tx>
            <strRef>
              <f>分析!$A$21</f>
              <strCache>
                <ptCount val="1"/>
                <pt idx="0">
                  <v>超出标杆值比例</v>
                </pt>
              </strCache>
            </strRef>
          </tx>
          <spPr>
            <a:ln xmlns:a="http://schemas.openxmlformats.org/drawingml/2006/main" w="38100">
              <a:noFill/>
              <a:prstDash val="solid"/>
            </a:ln>
          </spPr>
          <marker>
            <symbol val="none"/>
            <spPr>
              <a:ln xmlns:a="http://schemas.openxmlformats.org/drawingml/2006/main">
                <a:prstDash val="solid"/>
              </a:ln>
            </spPr>
          </marker>
          <dLbls>
            <dLbl>
              <idx val="10"/>
              <numFmt formatCode="General"/>
              <dLblPos val="t"/>
              <showLegendKey val="0"/>
              <showVal val="1"/>
              <showCatName val="0"/>
              <showSerName val="0"/>
              <showPercent val="0"/>
              <showBubbleSize val="0"/>
            </dLbl>
            <numFmt formatCode="General"/>
            <spPr>
              <a:noFill xmlns:a="http://schemas.openxmlformats.org/drawingml/2006/main"/>
              <a:ln xmlns:a="http://schemas.openxmlformats.org/drawingml/2006/main">
                <a:noFill/>
                <a:prstDash val="solid"/>
              </a:ln>
            </spPr>
            <txPr>
              <a:bodyPr xmlns:a="http://schemas.openxmlformats.org/drawingml/2006/main" rot="0" spcFirstLastPara="0" vertOverflow="ellipsis" horzOverflow="overflow" vert="horz" wrap="square" anchor="ctr" anchorCtr="1"/>
              <a:lstStyle xmlns:a="http://schemas.openxmlformats.org/drawingml/2006/main"/>
              <a:p xmlns:a="http://schemas.openxmlformats.org/drawingml/2006/main">
                <a:pPr>
                  <a:defRPr sz="1000" b="0">
                    <a:solidFill>
                      <a:schemeClr val="tx1"/>
                    </a:solidFill>
                    <a:latin typeface="+mn-lt"/>
                    <a:ea typeface="+mn-ea"/>
                    <a:cs typeface="+mn-cs"/>
                  </a:defRPr>
                </a:pPr>
                <a:r>
                  <a:t/>
                </a:r>
              </a:p>
            </txPr>
            <dLblPos val="t"/>
            <showLegendKey val="0"/>
            <showVal val="1"/>
            <showCatName val="0"/>
            <showSerName val="0"/>
            <showPercent val="0"/>
            <showBubbleSize val="0"/>
            <showLeaderLines val="0"/>
          </dLbls>
          <cat>
            <strRef>
              <f>(分析!$B$13,分析!$D$13:$Q$13)</f>
              <strCache>
                <ptCount val="15"/>
                <pt idx="0">
                  <v>指标1</v>
                </pt>
                <pt idx="1">
                  <v>指标2</v>
                </pt>
                <pt idx="2">
                  <v>指标3</v>
                </pt>
                <pt idx="3">
                  <v xml:space="preserve">指标4 </v>
                </pt>
                <pt idx="4">
                  <v>指标5</v>
                </pt>
                <pt idx="5">
                  <v>指标6</v>
                </pt>
                <pt idx="6">
                  <v>指标7</v>
                </pt>
                <pt idx="7">
                  <v>指标8</v>
                </pt>
                <pt idx="8">
                  <v>指标9</v>
                </pt>
                <pt idx="9">
                  <v>指标10</v>
                </pt>
                <pt idx="10">
                  <v>指标11</v>
                </pt>
                <pt idx="11">
                  <v>指标12</v>
                </pt>
                <pt idx="12">
                  <v>指标13</v>
                </pt>
                <pt idx="13">
                  <v>指标14</v>
                </pt>
                <pt idx="14">
                  <v>指标15</v>
                </pt>
              </strCache>
            </strRef>
          </cat>
          <val>
            <numRef>
              <f>(分析!$B$21,分析!$D$21:$Q$21)</f>
              <numCache>
                <formatCode>0.00%</formatCode>
                <ptCount val="15"/>
                <pt idx="0">
                  <v>0.111111111111111</v>
                </pt>
                <pt idx="1">
                  <v>0.111111111111111</v>
                </pt>
                <pt idx="2">
                  <v>-0.111111111111111</v>
                </pt>
                <pt idx="3">
                  <v>0.111111111111111</v>
                </pt>
                <pt idx="4">
                  <v>0.111111111111111</v>
                </pt>
                <pt idx="5">
                  <v>-0.555555555555556</v>
                </pt>
                <pt idx="6">
                  <v>0.111111111111111</v>
                </pt>
                <pt idx="7">
                  <v>0.111111111111111</v>
                </pt>
                <pt idx="8">
                  <v>-0.333333333333333</v>
                </pt>
                <pt idx="9">
                  <v>-0.111111111111111</v>
                </pt>
                <pt idx="10">
                  <v>-0.111111111111111</v>
                </pt>
                <pt idx="11">
                  <v>-0.555555555555556</v>
                </pt>
                <pt idx="12">
                  <v>-0.111111111111111</v>
                </pt>
                <pt idx="13">
                  <v>-0.111111111111111</v>
                </pt>
                <pt idx="14">
                  <v>-0.555555555555556</v>
                </pt>
              </numCache>
            </numRef>
          </val>
          <smooth val="0"/>
        </ser>
        <dLbls>
          <dLblPos val="r"/>
          <showLegendKey val="0"/>
          <showVal val="0"/>
          <showCatName val="0"/>
          <showSerName val="0"/>
          <showPercent val="0"/>
          <showBubbleSize val="0"/>
        </dLbls>
        <marker val="0"/>
        <smooth val="0"/>
        <axId val="72642560"/>
        <axId val="72644096"/>
      </lineChart>
      <lineChart>
        <grouping val="standard"/>
        <varyColors val="0"/>
        <ser>
          <idx val="5"/>
          <order val="1"/>
          <tx>
            <strRef>
              <f>分析!$A$19</f>
              <strCache>
                <ptCount val="1"/>
                <pt idx="0">
                  <v>标杆值</v>
                </pt>
              </strCache>
            </strRef>
          </tx>
          <spPr>
            <a:ln xmlns:a="http://schemas.openxmlformats.org/drawingml/2006/main" w="28575">
              <a:noFill/>
              <a:prstDash val="solid"/>
            </a:ln>
          </spPr>
          <marker>
            <symbol val="dash"/>
            <size val="20"/>
            <spPr>
              <a:solidFill xmlns:a="http://schemas.openxmlformats.org/drawingml/2006/main">
                <a:srgbClr val="FFFF00"/>
              </a:solidFill>
              <a:ln xmlns:a="http://schemas.openxmlformats.org/drawingml/2006/main">
                <a:noFill/>
                <a:prstDash val="solid"/>
              </a:ln>
            </spPr>
          </marker>
          <cat>
            <strRef>
              <f>(分析!$B$13,分析!$D$13:$Q$13)</f>
              <strCache>
                <ptCount val="15"/>
                <pt idx="0">
                  <v>指标1</v>
                </pt>
                <pt idx="1">
                  <v>指标2</v>
                </pt>
                <pt idx="2">
                  <v>指标3</v>
                </pt>
                <pt idx="3">
                  <v xml:space="preserve">指标4 </v>
                </pt>
                <pt idx="4">
                  <v>指标5</v>
                </pt>
                <pt idx="5">
                  <v>指标6</v>
                </pt>
                <pt idx="6">
                  <v>指标7</v>
                </pt>
                <pt idx="7">
                  <v>指标8</v>
                </pt>
                <pt idx="8">
                  <v>指标9</v>
                </pt>
                <pt idx="9">
                  <v>指标10</v>
                </pt>
                <pt idx="10">
                  <v>指标11</v>
                </pt>
                <pt idx="11">
                  <v>指标12</v>
                </pt>
                <pt idx="12">
                  <v>指标13</v>
                </pt>
                <pt idx="13">
                  <v>指标14</v>
                </pt>
                <pt idx="14">
                  <v>指标15</v>
                </pt>
              </strCache>
            </strRef>
          </cat>
          <val>
            <numRef>
              <f>(分析!$B$19,分析!$D$19:$Q$19)</f>
              <numCache>
                <formatCode xml:space="preserve">0.00_ </formatCode>
                <ptCount val="15"/>
                <pt idx="0">
                  <v>9</v>
                </pt>
                <pt idx="1">
                  <v>18</v>
                </pt>
                <pt idx="2">
                  <v>4.5</v>
                </pt>
                <pt idx="3">
                  <v>4.5</v>
                </pt>
                <pt idx="4">
                  <v>4.5</v>
                </pt>
                <pt idx="5">
                  <v>4.5</v>
                </pt>
                <pt idx="6">
                  <v>4.5</v>
                </pt>
                <pt idx="7">
                  <v>10.8</v>
                </pt>
                <pt idx="8">
                  <v>4.5</v>
                </pt>
                <pt idx="9">
                  <v>4.5</v>
                </pt>
                <pt idx="10">
                  <v>7.2</v>
                </pt>
                <pt idx="11">
                  <v>4.5</v>
                </pt>
                <pt idx="12">
                  <v>4.5</v>
                </pt>
                <pt idx="13">
                  <v>2.7</v>
                </pt>
                <pt idx="14">
                  <v>1.8</v>
                </pt>
              </numCache>
            </numRef>
          </val>
          <smooth val="0"/>
        </ser>
        <dLbls>
          <dLblPos val="r"/>
          <showLegendKey val="0"/>
          <showVal val="0"/>
          <showCatName val="0"/>
          <showSerName val="0"/>
          <showPercent val="0"/>
          <showBubbleSize val="0"/>
        </dLbls>
        <marker val="1"/>
        <smooth val="0"/>
        <axId val="150793674"/>
        <axId val="923036089"/>
      </lineChart>
      <catAx>
        <axId val="72642560"/>
        <scaling>
          <orientation val="minMax"/>
        </scaling>
        <delete val="0"/>
        <axPos val="b"/>
        <numFmt formatCode="General" sourceLinked="1"/>
        <majorTickMark val="none"/>
        <minorTickMark val="none"/>
        <tickLblPos val="nextTo"/>
        <spPr>
          <a:noFill xmlns:a="http://schemas.openxmlformats.org/drawingml/2006/main"/>
          <a:ln xmlns:a="http://schemas.openxmlformats.org/drawingml/2006/main">
            <a:solidFill>
              <a:schemeClr val="tx1">
                <a:lumMod val="50000"/>
                <a:lumOff val="50000"/>
              </a:schemeClr>
            </a:solidFill>
            <a:prstDash val="solid"/>
          </a:ln>
        </spPr>
        <txPr>
          <a:bodyPr xmlns:a="http://schemas.openxmlformats.org/drawingml/2006/main" rot="-60000000" spcFirstLastPara="0" vertOverflow="ellipsis" horzOverflow="overflow" vert="horz" wrap="square" anchor="ctr" anchorCtr="1"/>
          <a:lstStyle xmlns:a="http://schemas.openxmlformats.org/drawingml/2006/main"/>
          <a:p xmlns:a="http://schemas.openxmlformats.org/drawingml/2006/main">
            <a:pPr>
              <a:defRPr sz="1000" b="0">
                <a:solidFill>
                  <a:schemeClr val="tx1"/>
                </a:solidFill>
                <a:latin typeface="+mn-lt"/>
                <a:ea typeface="+mn-ea"/>
                <a:cs typeface="+mn-cs"/>
              </a:defRPr>
            </a:pPr>
            <a:r>
              <a:t/>
            </a:r>
          </a:p>
        </txPr>
        <crossAx val="72644096"/>
        <crosses val="autoZero"/>
        <auto val="1"/>
        <lblAlgn val="ctr"/>
        <lblOffset val="100"/>
        <tickMarkSkip val="1"/>
        <noMultiLvlLbl val="0"/>
      </catAx>
      <valAx>
        <axId val="72644096"/>
        <scaling>
          <orientation val="minMax"/>
          <min val="-5"/>
        </scaling>
        <delete val="0"/>
        <axPos val="l"/>
        <numFmt formatCode="0.00_ " sourceLinked="1"/>
        <majorTickMark val="none"/>
        <minorTickMark val="none"/>
        <tickLblPos val="nextTo"/>
        <spPr>
          <a:noFill xmlns:a="http://schemas.openxmlformats.org/drawingml/2006/main"/>
          <a:ln xmlns:a="http://schemas.openxmlformats.org/drawingml/2006/main">
            <a:solidFill>
              <a:schemeClr val="tx1">
                <a:lumMod val="50000"/>
                <a:lumOff val="50000"/>
              </a:schemeClr>
            </a:solidFill>
            <a:prstDash val="solid"/>
          </a:ln>
        </spPr>
        <txPr>
          <a:bodyPr xmlns:a="http://schemas.openxmlformats.org/drawingml/2006/main" rot="-60000000" spcFirstLastPara="0" vertOverflow="ellipsis" horzOverflow="overflow" vert="horz" wrap="square" anchor="ctr" anchorCtr="1"/>
          <a:lstStyle xmlns:a="http://schemas.openxmlformats.org/drawingml/2006/main"/>
          <a:p xmlns:a="http://schemas.openxmlformats.org/drawingml/2006/main">
            <a:pPr>
              <a:defRPr sz="1000" b="0">
                <a:solidFill>
                  <a:schemeClr val="tx1"/>
                </a:solidFill>
                <a:latin typeface="+mn-lt"/>
                <a:ea typeface="+mn-ea"/>
                <a:cs typeface="+mn-cs"/>
              </a:defRPr>
            </a:pPr>
            <a:r>
              <a:t/>
            </a:r>
          </a:p>
        </txPr>
        <crossAx val="72642560"/>
        <crosses val="autoZero"/>
        <crossBetween val="between"/>
      </valAx>
      <catAx>
        <axId val="150793674"/>
        <scaling>
          <orientation val="minMax"/>
        </scaling>
        <delete val="1"/>
        <axPos val="b"/>
        <numFmt formatCode="General" sourceLinked="1"/>
        <majorTickMark val="none"/>
        <minorTickMark val="none"/>
        <tickLblPos val="nextTo"/>
        <spPr>
          <a:noFill xmlns:a="http://schemas.openxmlformats.org/drawingml/2006/main"/>
          <a:ln xmlns:a="http://schemas.openxmlformats.org/drawingml/2006/main">
            <a:solidFill>
              <a:schemeClr val="tx1">
                <a:lumMod val="50000"/>
                <a:lumOff val="50000"/>
              </a:schemeClr>
            </a:solidFill>
            <a:prstDash val="solid"/>
          </a:ln>
        </spPr>
        <txPr>
          <a:bodyPr xmlns:a="http://schemas.openxmlformats.org/drawingml/2006/main" rot="-60000000" spcFirstLastPara="0" vertOverflow="ellipsis" horzOverflow="overflow" vert="horz" wrap="square" anchor="ctr" anchorCtr="1"/>
          <a:lstStyle xmlns:a="http://schemas.openxmlformats.org/drawingml/2006/main"/>
          <a:p xmlns:a="http://schemas.openxmlformats.org/drawingml/2006/main">
            <a:pPr>
              <a:defRPr sz="1000" b="0">
                <a:solidFill>
                  <a:schemeClr val="tx1"/>
                </a:solidFill>
                <a:latin typeface="+mn-lt"/>
                <a:ea typeface="+mn-ea"/>
                <a:cs typeface="+mn-cs"/>
              </a:defRPr>
            </a:pPr>
            <a:r>
              <a:t/>
            </a:r>
          </a:p>
        </txPr>
        <crossAx val="923036089"/>
        <crosses val="autoZero"/>
        <auto val="1"/>
        <lblAlgn val="ctr"/>
        <lblOffset val="100"/>
        <tickMarkSkip val="1"/>
        <noMultiLvlLbl val="0"/>
      </catAx>
      <valAx>
        <axId val="923036089"/>
        <scaling>
          <orientation val="minMax"/>
          <max val="25"/>
        </scaling>
        <delete val="1"/>
        <axPos val="r"/>
        <numFmt formatCode="0.00_ " sourceLinked="1"/>
        <majorTickMark val="none"/>
        <minorTickMark val="none"/>
        <tickLblPos val="nextTo"/>
        <spPr>
          <a:noFill xmlns:a="http://schemas.openxmlformats.org/drawingml/2006/main"/>
          <a:ln xmlns:a="http://schemas.openxmlformats.org/drawingml/2006/main">
            <a:solidFill>
              <a:schemeClr val="tx1">
                <a:lumMod val="50000"/>
                <a:lumOff val="50000"/>
              </a:schemeClr>
            </a:solidFill>
            <a:prstDash val="solid"/>
          </a:ln>
        </spPr>
        <txPr>
          <a:bodyPr xmlns:a="http://schemas.openxmlformats.org/drawingml/2006/main" rot="-60000000" spcFirstLastPara="0" vertOverflow="ellipsis" horzOverflow="overflow" vert="horz" wrap="square" anchor="ctr" anchorCtr="1"/>
          <a:lstStyle xmlns:a="http://schemas.openxmlformats.org/drawingml/2006/main"/>
          <a:p xmlns:a="http://schemas.openxmlformats.org/drawingml/2006/main">
            <a:pPr>
              <a:defRPr sz="1000" b="0">
                <a:solidFill>
                  <a:schemeClr val="tx1"/>
                </a:solidFill>
                <a:latin typeface="+mn-lt"/>
                <a:ea typeface="+mn-ea"/>
                <a:cs typeface="+mn-cs"/>
              </a:defRPr>
            </a:pPr>
            <a:r>
              <a:t/>
            </a:r>
          </a:p>
        </txPr>
        <crossAx val="150793674"/>
        <crosses val="max"/>
        <crossBetween val="between"/>
      </valAx>
    </plotArea>
    <legend>
      <legendPos val="b"/>
      <layout/>
      <overlay val="0"/>
      <spPr>
        <a:noFill xmlns:a="http://schemas.openxmlformats.org/drawingml/2006/main"/>
        <a:ln xmlns:a="http://schemas.openxmlformats.org/drawingml/2006/main">
          <a:noFill/>
          <a:prstDash val="solid"/>
        </a:ln>
      </spPr>
      <txPr>
        <a:bodyPr xmlns:a="http://schemas.openxmlformats.org/drawingml/2006/main" rot="0" spcFirstLastPara="0" vertOverflow="ellipsis" horzOverflow="overflow" vert="horz" wrap="square" anchor="ctr" anchorCtr="1"/>
        <a:lstStyle xmlns:a="http://schemas.openxmlformats.org/drawingml/2006/main"/>
        <a:p xmlns:a="http://schemas.openxmlformats.org/drawingml/2006/main">
          <a:pPr>
            <a:defRPr sz="1000" b="0">
              <a:solidFill>
                <a:schemeClr val="tx1"/>
              </a:solidFill>
              <a:latin typeface="+mn-lt"/>
              <a:ea typeface="+mn-ea"/>
              <a:cs typeface="+mn-cs"/>
            </a:defRPr>
          </a:pPr>
          <a:r>
            <a:t/>
          </a:r>
        </a:p>
      </txPr>
    </legend>
    <plotVisOnly val="1"/>
    <dispBlanksAs val="gap"/>
  </chart>
  <spPr>
    <a:solidFill xmlns:a="http://schemas.openxmlformats.org/drawingml/2006/main">
      <a:schemeClr val="bg2">
        <a:lumMod val="75000"/>
      </a:schemeClr>
    </a:solidFill>
    <a:ln xmlns:a="http://schemas.openxmlformats.org/drawingml/2006/main" w="9525" cap="flat" cmpd="sng" algn="ctr">
      <a:solidFill>
        <a:schemeClr val="tx1">
          <a:tint val="75000"/>
        </a:schemeClr>
      </a:solidFill>
      <a:prstDash val="solid"/>
    </a:ln>
  </spPr>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image" Target="/xl/media/image1.png" Id="rId3"/><Relationship Type="http://schemas.openxmlformats.org/officeDocument/2006/relationships/image" Target="/xl/media/image2.jpeg" Id="rId4"/></Relationships>
</file>

<file path=xl/drawings/_rels/drawing2.xml.rels><Relationships xmlns="http://schemas.openxmlformats.org/package/2006/relationships"><Relationship Type="http://schemas.openxmlformats.org/officeDocument/2006/relationships/image" Target="/xl/media/image3.png" Id="rId1"/><Relationship Type="http://schemas.openxmlformats.org/officeDocument/2006/relationships/image" Target="/xl/media/image4.jpeg" Id="rId2"/></Relationships>
</file>

<file path=xl/drawings/drawing1.xml><?xml version="1.0" encoding="utf-8"?>
<wsDr xmlns="http://schemas.openxmlformats.org/drawingml/2006/spreadsheetDrawing">
  <twoCellAnchor>
    <from>
      <col>0</col>
      <colOff>0</colOff>
      <row>21</row>
      <rowOff>76200</rowOff>
    </from>
    <to>
      <col>20</col>
      <colOff>0</colOff>
      <row>43</row>
      <rowOff>9525</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from>
      <col>0</col>
      <colOff>9525</colOff>
      <row>42</row>
      <rowOff>153035</rowOff>
    </from>
    <to>
      <col>19</col>
      <colOff>391160</colOff>
      <row>59</row>
      <rowOff>0</rowOff>
    </to>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twoCellAnchor>
  <twoCellAnchor>
    <from>
      <col>0</col>
      <colOff>76204</colOff>
      <row>0</row>
      <rowOff>47624</rowOff>
    </from>
    <to>
      <col>0</col>
      <colOff>561976</colOff>
      <row>0</row>
      <rowOff>470429</rowOff>
    </to>
    <pic>
      <nvPicPr>
        <cNvPr id="2" name="图片 1" descr="d:\我的文档\桌面\80294.png"/>
        <cNvPicPr>
          <a:picLocks xmlns:a="http://schemas.openxmlformats.org/drawingml/2006/main" noChangeAspect="1" noChangeArrowheads="1"/>
        </cNvPicPr>
      </nvPicPr>
      <blipFill>
        <a:blip xmlns:a="http://schemas.openxmlformats.org/drawingml/2006/main" xmlns:r="http://schemas.openxmlformats.org/officeDocument/2006/relationships" cstate="print" r:embed="rId3">
          <grayscl/>
        </a:blip>
        <a:srcRect xmlns:a="http://schemas.openxmlformats.org/drawingml/2006/main"/>
        <a:stretch xmlns:a="http://schemas.openxmlformats.org/drawingml/2006/main">
          <a:fillRect/>
        </a:stretch>
      </blipFill>
      <spPr>
        <a:xfrm xmlns:a="http://schemas.openxmlformats.org/drawingml/2006/main">
          <a:off x="76200" y="46990"/>
          <a:ext cx="485775" cy="422910"/>
        </a:xfrm>
        <a:prstGeom xmlns:a="http://schemas.openxmlformats.org/drawingml/2006/main" prst="rect">
          <avLst/>
        </a:prstGeom>
        <a:noFill xmlns:a="http://schemas.openxmlformats.org/drawingml/2006/main"/>
        <a:ln xmlns:a="http://schemas.openxmlformats.org/drawingml/2006/main" w="9525">
          <a:noFill/>
          <a:prstDash val="solid"/>
          <a:miter lim="800000"/>
          <a:headEnd/>
          <a:tailEnd/>
        </a:ln>
      </spPr>
    </pic>
    <clientData/>
  </twoCellAnchor>
  <twoCellAnchor>
    <from>
      <col>16</col>
      <colOff>304801</colOff>
      <row>61</row>
      <rowOff>38101</rowOff>
    </from>
    <to>
      <col>19</col>
      <colOff>371475</colOff>
      <row>64</row>
      <rowOff>142875</rowOff>
    </to>
    <pic>
      <nvPicPr>
        <cNvPr id="6" name="图片 1" descr="未名潮LOGO横专业楷体红色WEB"/>
        <cNvPicPr>
          <a:picLocks xmlns:a="http://schemas.openxmlformats.org/drawingml/2006/main" noChangeAspect="1" noChangeArrowheads="1"/>
        </cNvPicPr>
      </nvPicPr>
      <blipFill>
        <a:blip xmlns:a="http://schemas.openxmlformats.org/drawingml/2006/main" xmlns:r="http://schemas.openxmlformats.org/officeDocument/2006/relationships" cstate="print" r:embed="rId4"/>
        <a:srcRect xmlns:a="http://schemas.openxmlformats.org/drawingml/2006/main" l="3857" t="18405" r="3857" b="17792"/>
        <a:stretch xmlns:a="http://schemas.openxmlformats.org/drawingml/2006/main">
          <a:fillRect/>
        </a:stretch>
      </blipFill>
      <spPr>
        <a:xfrm xmlns:a="http://schemas.openxmlformats.org/drawingml/2006/main">
          <a:off x="8486775" y="16506825"/>
          <a:ext cx="1524000" cy="619125"/>
        </a:xfrm>
        <a:prstGeom xmlns:a="http://schemas.openxmlformats.org/drawingml/2006/main" prst="rect">
          <avLst/>
        </a:prstGeom>
        <a:noFill xmlns:a="http://schemas.openxmlformats.org/drawingml/2006/main"/>
        <a:ln xmlns:a="http://schemas.openxmlformats.org/drawingml/2006/main" w="9525">
          <a:noFill/>
          <a:prstDash val="solid"/>
          <a:miter lim="800000"/>
          <a:headEnd/>
          <a:tailEnd/>
        </a:ln>
      </spPr>
    </pic>
    <clientData/>
  </twoCellAnchor>
</wsDr>
</file>

<file path=xl/drawings/drawing2.xml><?xml version="1.0" encoding="utf-8"?>
<wsDr xmlns="http://schemas.openxmlformats.org/drawingml/2006/spreadsheetDrawing">
  <twoCellAnchor>
    <from>
      <col>0</col>
      <colOff>76204</colOff>
      <row>0</row>
      <rowOff>47624</rowOff>
    </from>
    <to>
      <col>0</col>
      <colOff>561976</colOff>
      <row>0</row>
      <rowOff>470429</rowOff>
    </to>
    <pic>
      <nvPicPr>
        <cNvPr id="4" name="图片 3" descr="d:\我的文档\桌面\80294.png"/>
        <cNvPicPr>
          <a:picLocks xmlns:a="http://schemas.openxmlformats.org/drawingml/2006/main" noChangeAspect="1" noChangeArrowheads="1"/>
        </cNvPicPr>
      </nvPicPr>
      <blipFill>
        <a:blip xmlns:a="http://schemas.openxmlformats.org/drawingml/2006/main" xmlns:r="http://schemas.openxmlformats.org/officeDocument/2006/relationships" cstate="print" r:embed="rId1">
          <grayscl/>
        </a:blip>
        <a:srcRect xmlns:a="http://schemas.openxmlformats.org/drawingml/2006/main"/>
        <a:stretch xmlns:a="http://schemas.openxmlformats.org/drawingml/2006/main">
          <a:fillRect/>
        </a:stretch>
      </blipFill>
      <spPr>
        <a:xfrm xmlns:a="http://schemas.openxmlformats.org/drawingml/2006/main">
          <a:off x="76200" y="46990"/>
          <a:ext cx="485775" cy="422910"/>
        </a:xfrm>
        <a:prstGeom xmlns:a="http://schemas.openxmlformats.org/drawingml/2006/main" prst="rect">
          <avLst/>
        </a:prstGeom>
        <a:noFill xmlns:a="http://schemas.openxmlformats.org/drawingml/2006/main"/>
        <a:ln xmlns:a="http://schemas.openxmlformats.org/drawingml/2006/main" w="9525">
          <a:noFill/>
          <a:prstDash val="solid"/>
          <a:miter lim="800000"/>
          <a:headEnd/>
          <a:tailEnd/>
        </a:ln>
      </spPr>
    </pic>
    <clientData/>
  </twoCellAnchor>
  <twoCellAnchor>
    <from>
      <col>16</col>
      <colOff>304801</colOff>
      <row>40</row>
      <rowOff>180975</rowOff>
    </from>
    <to>
      <col>19</col>
      <colOff>371475</colOff>
      <row>44</row>
      <rowOff>28575</rowOff>
    </to>
    <pic>
      <nvPicPr>
        <cNvPr id="3" name="图片 1" descr="未名潮LOGO横专业楷体红色WEB"/>
        <cNvPicPr>
          <a:picLocks xmlns:a="http://schemas.openxmlformats.org/drawingml/2006/main" noChangeAspect="1" noChangeArrowheads="1"/>
        </cNvPicPr>
      </nvPicPr>
      <blipFill>
        <a:blip xmlns:a="http://schemas.openxmlformats.org/drawingml/2006/main" xmlns:r="http://schemas.openxmlformats.org/officeDocument/2006/relationships" cstate="print" r:embed="rId2"/>
        <a:srcRect xmlns:a="http://schemas.openxmlformats.org/drawingml/2006/main" l="3857" t="18405" r="3857" b="17792"/>
        <a:stretch xmlns:a="http://schemas.openxmlformats.org/drawingml/2006/main">
          <a:fillRect/>
        </a:stretch>
      </blipFill>
      <spPr>
        <a:xfrm xmlns:a="http://schemas.openxmlformats.org/drawingml/2006/main">
          <a:off x="8324850" y="12934950"/>
          <a:ext cx="1581150" cy="590550"/>
        </a:xfrm>
        <a:prstGeom xmlns:a="http://schemas.openxmlformats.org/drawingml/2006/main" prst="rect">
          <avLst/>
        </a:prstGeom>
        <a:noFill xmlns:a="http://schemas.openxmlformats.org/drawingml/2006/main"/>
        <a:ln xmlns:a="http://schemas.openxmlformats.org/drawingml/2006/main" w="9525">
          <a:noFill/>
          <a:prstDash val="solid"/>
          <a:miter lim="800000"/>
          <a:headEnd/>
          <a:tailEnd/>
        </a:ln>
      </spPr>
    </pic>
    <clientData/>
  </twoCellAnchor>
</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sheet1.xml><?xml version="1.0" encoding="utf-8"?>
<worksheet xmlns="http://schemas.openxmlformats.org/spreadsheetml/2006/main">
  <sheetPr>
    <outlinePr summaryBelow="1" summaryRight="1"/>
    <pageSetUpPr/>
  </sheetPr>
  <dimension ref="A1:AC66"/>
  <sheetViews>
    <sheetView tabSelected="1" workbookViewId="0">
      <selection activeCell="A2" sqref="A2:T2"/>
    </sheetView>
  </sheetViews>
  <sheetFormatPr baseColWidth="8" defaultColWidth="9" defaultRowHeight="13.5"/>
  <cols>
    <col width="12.125" customWidth="1" style="169" min="1" max="1"/>
    <col width="4.875" customWidth="1" style="169" min="2" max="2"/>
    <col width="4.25" customWidth="1" style="169" min="3" max="3"/>
    <col width="6.625" customWidth="1" style="169" min="4" max="17"/>
    <col width="7.5" customWidth="1" style="169" min="18" max="18"/>
    <col width="5" customWidth="1" style="169" min="19" max="19"/>
    <col width="5.125" customWidth="1" style="169" min="20" max="20"/>
    <col width="6.125" customWidth="1" style="169" min="21" max="25"/>
    <col width="5.75" customWidth="1" style="169" min="26" max="26"/>
  </cols>
  <sheetData>
    <row r="1" ht="39.75" customHeight="1" s="169">
      <c r="A1" s="5" t="inlineStr">
        <is>
          <t xml:space="preserve">         人力资源管理实用工具——绩效考核</t>
        </is>
      </c>
      <c r="U1" s="52" t="n"/>
      <c r="V1" s="52" t="n"/>
      <c r="W1" s="52" t="n"/>
      <c r="X1" s="52" t="n"/>
      <c r="Y1" s="52" t="n"/>
      <c r="Z1" s="102" t="n"/>
      <c r="AA1" s="102" t="n"/>
      <c r="AB1" s="102" t="n"/>
      <c r="AC1" s="102" t="n"/>
    </row>
    <row r="2" ht="33" customHeight="1" s="169">
      <c r="A2" s="6" t="inlineStr">
        <is>
          <t>任一员工长短板分析工具（依据绩效考核指标评分）</t>
        </is>
      </c>
      <c r="U2" s="53" t="n"/>
      <c r="V2" s="53" t="n"/>
      <c r="W2" s="53" t="n"/>
      <c r="X2" s="53" t="n"/>
      <c r="Y2" s="53" t="n"/>
      <c r="Z2" s="102" t="n"/>
      <c r="AA2" s="102" t="n"/>
      <c r="AB2" s="102" t="n"/>
      <c r="AC2" s="102" t="n"/>
    </row>
    <row r="3" ht="115.5" customHeight="1" s="169">
      <c r="A3" s="83" t="inlineStr">
        <is>
          <t>说明：本工具主要用于依据绩效考核指标评分结果分析任一员工能力及表现的“长短板”，从而帮助员工找出优劣势针对性进行改善。具体分析数据包括：个人表现欠佳的指标项及差距值、个人表现优秀指标及超出值、个人成绩调取（各项指标评分数据、评分总值、排名、等级）、各项指标人均值、各项指标标杆值。特点：自动呈现“长短板”指标项明细；可随意调取任何一位员工的考核成绩并进行分析；与均值、标杆值对比分析的数值若为负数，自动以红色醒目提示。使用方法：首先在绩效表中填入基础数据（包括标杆值），然后在本表格中输入员工姓名即可。</t>
        </is>
      </c>
      <c r="U3" s="55" t="n"/>
      <c r="V3" s="55" t="n"/>
      <c r="W3" s="55" t="n"/>
      <c r="X3" s="55" t="n"/>
      <c r="Y3" s="55" t="n"/>
      <c r="Z3" s="102" t="n"/>
      <c r="AA3" s="102" t="n"/>
      <c r="AB3" s="102" t="n"/>
      <c r="AC3" s="102" t="n"/>
    </row>
    <row r="4" ht="33" customHeight="1" s="169">
      <c r="A4" s="84" t="inlineStr">
        <is>
          <t>短板：个人表现欠佳指标</t>
        </is>
      </c>
      <c r="D4" s="72">
        <f t="array" ref="D4">INDEX($13:$13,SMALL(IF(($B$20:$Q$20&lt;0),COLUMN($B:$Q),256),COLUMN(A1)))&amp;""</f>
        <v/>
      </c>
      <c r="E4" s="72">
        <f t="array" ref="E4">INDEX($13:$13,SMALL(IF(($B$20:$Q$20&lt;0),COLUMN($B:$Q),256),COLUMN(B1)))&amp;""</f>
        <v/>
      </c>
      <c r="F4" s="72">
        <f t="array" ref="F4">INDEX($13:$13,SMALL(IF(($B$20:$Q$20&lt;0),COLUMN($B:$Q),256),COLUMN(C1)))&amp;""</f>
        <v/>
      </c>
      <c r="G4" s="72">
        <f t="array" ref="G4">INDEX($13:$13,SMALL(IF(($B$20:$Q$20&lt;0),COLUMN($B:$Q),256),COLUMN(D1)))&amp;""</f>
        <v/>
      </c>
      <c r="H4" s="72">
        <f t="array" ref="H4">INDEX($13:$13,SMALL(IF(($B$20:$Q$20&lt;0),COLUMN($B:$Q),256),COLUMN(E1)))&amp;""</f>
        <v/>
      </c>
      <c r="I4" s="72">
        <f t="array" ref="I4">INDEX($13:$13,SMALL(IF(($B$20:$Q$20&lt;0),COLUMN($B:$Q),256),COLUMN(F1)))&amp;""</f>
        <v/>
      </c>
      <c r="J4" s="72">
        <f t="array" ref="J4">INDEX($13:$13,SMALL(IF(($B$20:$Q$20&lt;0),COLUMN($B:$Q),256),COLUMN(G1)))&amp;""</f>
        <v/>
      </c>
      <c r="K4" s="72">
        <f t="array" ref="K4">INDEX($13:$13,SMALL(IF(($B$20:$Q$20&lt;0),COLUMN($B:$Q),256),COLUMN(H1)))&amp;""</f>
        <v/>
      </c>
      <c r="L4" s="72">
        <f t="array" ref="L4">INDEX($13:$13,SMALL(IF(($B$20:$Q$20&lt;0),COLUMN($B:$Q),256),COLUMN(I1)))&amp;""</f>
        <v/>
      </c>
      <c r="M4" s="72">
        <f t="array" ref="M4">INDEX($13:$13,SMALL(IF(($B$20:$Q$20&lt;0),COLUMN($B:$Q),256),COLUMN(J1)))&amp;""</f>
        <v/>
      </c>
      <c r="N4" s="72">
        <f t="array" ref="N4">INDEX($13:$13,SMALL(IF(($B$20:$Q$20&lt;0),COLUMN($B:$Q),256),COLUMN(K1)))&amp;""</f>
        <v/>
      </c>
      <c r="O4" s="72">
        <f t="array" ref="O4">INDEX($13:$13,SMALL(IF(($B$20:$Q$20&lt;0),COLUMN($B:$Q),256),COLUMN(L1)))&amp;""</f>
        <v/>
      </c>
      <c r="P4" s="72">
        <f t="array" ref="P4">INDEX($13:$13,SMALL(IF(($B$20:$Q$20&lt;0),COLUMN($B:$Q),256),COLUMN(M1)))&amp;""</f>
        <v/>
      </c>
      <c r="Q4" s="72">
        <f t="array" ref="Q4">INDEX($13:$13,SMALL(IF(($B$20:$Q$20&lt;0),COLUMN($B:$Q),256),COLUMN(N1)))&amp;""</f>
        <v/>
      </c>
      <c r="R4" s="72">
        <f t="array" ref="R4">INDEX($13:$13,SMALL(IF(($B$20:$Q$20&lt;0),COLUMN($B:$Q),256),COLUMN(O1)))&amp;""</f>
        <v/>
      </c>
      <c r="S4" s="135" t="inlineStr">
        <is>
          <t>左侧数据为自动生成，无数据单元格请予以忽略，不要删除或者录入数据。若有更多符合条件数据，这些单元格将自动显示相关数据。</t>
        </is>
      </c>
      <c r="U4" s="136" t="n"/>
      <c r="V4" s="136" t="n"/>
      <c r="W4" s="136" t="n"/>
      <c r="X4" s="136" t="n"/>
      <c r="Y4" s="136" t="n"/>
      <c r="Z4" s="102" t="n"/>
      <c r="AA4" s="102" t="n"/>
      <c r="AB4" s="102" t="n"/>
      <c r="AC4" s="102" t="n"/>
    </row>
    <row r="5" ht="50.25" customHeight="1" s="169">
      <c r="A5" s="85" t="inlineStr">
        <is>
          <t>说明：欠佳标准为低于本阶段所有员工绩效考核均值的指标项</t>
        </is>
      </c>
      <c r="D5" s="86">
        <f>INDEX(15:15,MATCH(D4,$13:$13,0))</f>
        <v/>
      </c>
      <c r="E5" s="86">
        <f>INDEX(15:15,MATCH(E4,$13:$13,0))</f>
        <v/>
      </c>
      <c r="F5" s="86">
        <f>INDEX(15:15,MATCH(F4,$13:$13,0))</f>
        <v/>
      </c>
      <c r="G5" s="86">
        <f>INDEX(15:15,MATCH(G4,$13:$13,0))</f>
        <v/>
      </c>
      <c r="H5" s="87">
        <f>INDEX(15:15,MATCH(H4,$13:$13,0))</f>
        <v/>
      </c>
      <c r="I5" s="87">
        <f>INDEX(15:15,MATCH(I4,$13:$13,0))</f>
        <v/>
      </c>
      <c r="J5" s="87">
        <f>INDEX(15:15,MATCH(J4,$13:$13,0))</f>
        <v/>
      </c>
      <c r="K5" s="87">
        <f>INDEX(15:15,MATCH(K4,$13:$13,0))</f>
        <v/>
      </c>
      <c r="L5" s="87">
        <f>INDEX(15:15,MATCH(L4,$13:$13,0))</f>
        <v/>
      </c>
      <c r="M5" s="87">
        <f>INDEX(15:15,MATCH(M4,$13:$13,0))</f>
        <v/>
      </c>
      <c r="N5" s="87">
        <f>INDEX(15:15,MATCH(N4,$13:$13,0))</f>
        <v/>
      </c>
      <c r="O5" s="87">
        <f>INDEX(15:15,MATCH(O4,$13:$13,0))</f>
        <v/>
      </c>
      <c r="P5" s="87">
        <f>INDEX(15:15,MATCH(P4,$13:$13,0))</f>
        <v/>
      </c>
      <c r="Q5" s="87">
        <f>INDEX(15:15,MATCH(Q4,$13:$13,0))</f>
        <v/>
      </c>
      <c r="R5" s="87">
        <f>INDEX(15:15,MATCH(R4,$13:$13,0))</f>
        <v/>
      </c>
      <c r="V5" s="136" t="n"/>
      <c r="W5" s="136" t="n"/>
      <c r="X5" s="136" t="n"/>
      <c r="Y5" s="136" t="n"/>
      <c r="Z5" s="102" t="n"/>
      <c r="AA5" s="102" t="n"/>
      <c r="AB5" s="102" t="n"/>
      <c r="AC5" s="102" t="n"/>
    </row>
    <row r="6" ht="35.25" customHeight="1" s="169">
      <c r="A6" s="88" t="inlineStr">
        <is>
          <t>超出均值比例/差距</t>
        </is>
      </c>
      <c r="D6" s="89">
        <f>INDEX(20:20,MATCH(D4,$13:$13,0))</f>
        <v/>
      </c>
      <c r="E6" s="89">
        <f>INDEX(20:20,MATCH(E4,$13:$13,0))</f>
        <v/>
      </c>
      <c r="F6" s="89">
        <f>INDEX(20:20,MATCH(F4,$13:$13,0))</f>
        <v/>
      </c>
      <c r="G6" s="89">
        <f>INDEX(20:20,MATCH(G4,$13:$13,0))</f>
        <v/>
      </c>
      <c r="H6" s="89">
        <f>INDEX(20:20,MATCH(H4,$13:$13,0))</f>
        <v/>
      </c>
      <c r="I6" s="89">
        <f>INDEX(20:20,MATCH(I4,$13:$13,0))</f>
        <v/>
      </c>
      <c r="J6" s="89">
        <f>INDEX(20:20,MATCH(J4,$13:$13,0))</f>
        <v/>
      </c>
      <c r="K6" s="89">
        <f>INDEX(20:20,MATCH(K4,$13:$13,0))</f>
        <v/>
      </c>
      <c r="L6" s="89">
        <f>INDEX(20:20,MATCH(L4,$13:$13,0))</f>
        <v/>
      </c>
      <c r="M6" s="89">
        <f>INDEX(20:20,MATCH(M4,$13:$13,0))</f>
        <v/>
      </c>
      <c r="N6" s="89">
        <f>INDEX(20:20,MATCH(N4,$13:$13,0))</f>
        <v/>
      </c>
      <c r="O6" s="89">
        <f>INDEX(20:20,MATCH(O4,$13:$13,0))</f>
        <v/>
      </c>
      <c r="P6" s="89">
        <f>INDEX(20:20,MATCH(P4,$13:$13,0))</f>
        <v/>
      </c>
      <c r="Q6" s="89">
        <f>INDEX(20:20,MATCH(Q4,$13:$13,0))</f>
        <v/>
      </c>
      <c r="R6" s="89">
        <f>INDEX(20:20,MATCH(R4,$13:$13,0))</f>
        <v/>
      </c>
      <c r="U6" s="136" t="n"/>
      <c r="V6" s="136" t="n"/>
      <c r="W6" s="136" t="n"/>
      <c r="X6" s="136" t="n"/>
      <c r="Y6" s="136" t="n"/>
      <c r="Z6" s="102" t="n"/>
      <c r="AA6" s="102" t="n"/>
      <c r="AB6" s="102" t="n"/>
      <c r="AC6" s="102" t="n"/>
    </row>
    <row r="7" ht="6" customHeight="1" s="169">
      <c r="A7" s="90" t="n"/>
      <c r="B7" s="90" t="n"/>
      <c r="C7" s="90" t="n"/>
      <c r="D7" s="91" t="n"/>
      <c r="E7" s="91" t="n"/>
      <c r="F7" s="91" t="n"/>
      <c r="G7" s="91" t="n"/>
      <c r="H7" s="91" t="n"/>
      <c r="I7" s="91" t="n"/>
      <c r="J7" s="91" t="n"/>
      <c r="K7" s="91" t="n"/>
      <c r="L7" s="91" t="n"/>
      <c r="M7" s="91" t="n"/>
      <c r="N7" s="91" t="n"/>
      <c r="O7" s="91" t="n"/>
      <c r="P7" s="91" t="n"/>
      <c r="Q7" s="91" t="n"/>
      <c r="R7" s="91" t="n"/>
      <c r="U7" s="136" t="n"/>
      <c r="V7" s="136" t="n"/>
      <c r="W7" s="136" t="n"/>
      <c r="X7" s="136" t="n"/>
      <c r="Y7" s="136" t="n"/>
      <c r="Z7" s="102" t="n"/>
      <c r="AA7" s="102" t="n"/>
      <c r="AB7" s="102" t="n"/>
      <c r="AC7" s="102" t="n"/>
    </row>
    <row r="8" ht="36" customHeight="1" s="169">
      <c r="A8" s="92" t="inlineStr">
        <is>
          <t>长板：个人表现优秀指标</t>
        </is>
      </c>
      <c r="D8" s="93">
        <f t="array" ref="D8">INDEX($13:$13,SMALL(IF(($B$21:$Q$21&gt;=0),COLUMN($B:$Q),256),COLUMN(A1)))&amp;""</f>
        <v/>
      </c>
      <c r="E8" s="93">
        <f t="array" ref="E8">INDEX($13:$13,SMALL(IF(($B$21:$Q$21&gt;=0),COLUMN($B:$Q),256),COLUMN(B1)))&amp;""</f>
        <v/>
      </c>
      <c r="F8" s="93">
        <f t="array" ref="F8">INDEX($13:$13,SMALL(IF(($B$21:$Q$21&gt;=0),COLUMN($B:$Q),256),COLUMN(C1)))&amp;""</f>
        <v/>
      </c>
      <c r="G8" s="93">
        <f t="array" ref="G8">INDEX($13:$13,SMALL(IF(($B$21:$Q$21&gt;=0),COLUMN($B:$Q),256),COLUMN(D1)))&amp;""</f>
        <v/>
      </c>
      <c r="H8" s="93">
        <f t="array" ref="H8">INDEX($13:$13,SMALL(IF(($B$21:$Q$21&gt;=0),COLUMN($B:$Q),256),COLUMN(E1)))&amp;""</f>
        <v/>
      </c>
      <c r="I8" s="93">
        <f t="array" ref="I8">INDEX($13:$13,SMALL(IF(($B$21:$Q$21&gt;=0),COLUMN($B:$Q),256),COLUMN(F1)))&amp;""</f>
        <v/>
      </c>
      <c r="J8" s="93">
        <f t="array" ref="J8">INDEX($13:$13,SMALL(IF(($B$21:$Q$21&gt;=0),COLUMN($B:$Q),256),COLUMN(G1)))&amp;""</f>
        <v/>
      </c>
      <c r="K8" s="93">
        <f t="array" ref="K8">INDEX($13:$13,SMALL(IF(($B$21:$Q$21&gt;=0),COLUMN($B:$Q),256),COLUMN(H1)))&amp;""</f>
        <v/>
      </c>
      <c r="L8" s="93">
        <f t="array" ref="L8">INDEX($13:$13,SMALL(IF(($B$21:$Q$21&gt;=0),COLUMN($B:$Q),256),COLUMN(I1)))&amp;""</f>
        <v/>
      </c>
      <c r="M8" s="93">
        <f t="array" ref="M8">INDEX($13:$13,SMALL(IF(($B$21:$Q$21&gt;=0),COLUMN($B:$Q),256),COLUMN(J1)))&amp;""</f>
        <v/>
      </c>
      <c r="N8" s="93">
        <f t="array" ref="N8">INDEX($13:$13,SMALL(IF(($B$21:$Q$21&gt;=0),COLUMN($B:$Q),256),COLUMN(K1)))&amp;""</f>
        <v/>
      </c>
      <c r="O8" s="93">
        <f t="array" ref="O8">INDEX($13:$13,SMALL(IF(($B$21:$Q$21&gt;=0),COLUMN($B:$Q),256),COLUMN(L1)))&amp;""</f>
        <v/>
      </c>
      <c r="P8" s="93">
        <f t="array" ref="P8">INDEX($13:$13,SMALL(IF(($B$21:$Q$21&gt;=0),COLUMN($B:$Q),256),COLUMN(M1)))&amp;""</f>
        <v/>
      </c>
      <c r="Q8" s="93">
        <f t="array" ref="Q8">INDEX($13:$13,SMALL(IF(($B$21:$Q$21&gt;=0),COLUMN($B:$Q),256),COLUMN(N1)))&amp;""</f>
        <v/>
      </c>
      <c r="R8" s="93">
        <f t="array" ref="R8">INDEX($13:$13,SMALL(IF(($B$21:$Q$21&gt;=0),COLUMN($B:$Q),256),COLUMN(O1)))&amp;""</f>
        <v/>
      </c>
      <c r="U8" s="136" t="n"/>
      <c r="V8" s="136" t="n"/>
      <c r="W8" s="136" t="n"/>
      <c r="X8" s="136" t="n"/>
      <c r="Y8" s="136" t="n"/>
      <c r="Z8" s="102" t="n"/>
      <c r="AA8" s="102" t="n"/>
      <c r="AB8" s="102" t="n"/>
      <c r="AC8" s="102" t="n"/>
    </row>
    <row r="9" ht="54.75" customHeight="1" s="169">
      <c r="A9" s="94" t="inlineStr">
        <is>
          <t>说明：此标准为高于或者等于标杆值的指标项</t>
        </is>
      </c>
      <c r="B9" s="170" t="n"/>
      <c r="C9" s="170" t="n"/>
      <c r="D9" s="96">
        <f>INDEX(15:15,MATCH(D8,$13:$13,0))</f>
        <v/>
      </c>
      <c r="E9" s="96">
        <f>INDEX(15:15,MATCH(E8,$13:$13,0))</f>
        <v/>
      </c>
      <c r="F9" s="96">
        <f>INDEX(15:15,MATCH(F8,$13:$13,0))</f>
        <v/>
      </c>
      <c r="G9" s="96">
        <f>INDEX(15:15,MATCH(G8,$13:$13,0))</f>
        <v/>
      </c>
      <c r="H9" s="96">
        <f>INDEX(15:15,MATCH(H8,$13:$13,0))</f>
        <v/>
      </c>
      <c r="I9" s="96">
        <f>INDEX(15:15,MATCH(I8,$13:$13,0))</f>
        <v/>
      </c>
      <c r="J9" s="96">
        <f>INDEX(15:15,MATCH(J8,$13:$13,0))</f>
        <v/>
      </c>
      <c r="K9" s="130">
        <f>INDEX(15:15,MATCH(K8,$13:$13,0))</f>
        <v/>
      </c>
      <c r="L9" s="130">
        <f>INDEX(15:15,MATCH(L8,$13:$13,0))</f>
        <v/>
      </c>
      <c r="M9" s="130">
        <f>INDEX(15:15,MATCH(M8,$13:$13,0))</f>
        <v/>
      </c>
      <c r="N9" s="130">
        <f>INDEX(15:15,MATCH(N8,$13:$13,0))</f>
        <v/>
      </c>
      <c r="O9" s="130">
        <f>INDEX(15:15,MATCH(O8,$13:$13,0))</f>
        <v/>
      </c>
      <c r="P9" s="130">
        <f>INDEX(15:15,MATCH(P8,$13:$13,0))</f>
        <v/>
      </c>
      <c r="Q9" s="130">
        <f>INDEX(15:15,MATCH(Q8,$13:$13,0))</f>
        <v/>
      </c>
      <c r="R9" s="130">
        <f>INDEX(15:15,MATCH(R8,$13:$13,0))</f>
        <v/>
      </c>
      <c r="U9" s="102" t="n"/>
      <c r="V9" s="102" t="n"/>
      <c r="W9" s="102" t="n"/>
      <c r="X9" s="102" t="n"/>
      <c r="Y9" s="102" t="n"/>
      <c r="Z9" s="102" t="n"/>
      <c r="AA9" s="102" t="n"/>
      <c r="AB9" s="102" t="n"/>
      <c r="AC9" s="102" t="n"/>
    </row>
    <row r="10" ht="33" customHeight="1" s="169">
      <c r="A10" s="97" t="inlineStr">
        <is>
          <t>超出标杆值比例</t>
        </is>
      </c>
      <c r="B10" s="171" t="n"/>
      <c r="C10" s="171" t="n"/>
      <c r="D10" s="99">
        <f>INDEX(21:21,MATCH(D8,$13:$13,0))</f>
        <v/>
      </c>
      <c r="E10" s="99">
        <f>INDEX(21:21,MATCH(E8,$13:$13,0))</f>
        <v/>
      </c>
      <c r="F10" s="99">
        <f>INDEX(21:21,MATCH(F8,$13:$13,0))</f>
        <v/>
      </c>
      <c r="G10" s="99">
        <f>INDEX(21:21,MATCH(G8,$13:$13,0))</f>
        <v/>
      </c>
      <c r="H10" s="99">
        <f>INDEX(21:21,MATCH(H8,$13:$13,0))</f>
        <v/>
      </c>
      <c r="I10" s="99">
        <f>INDEX(21:21,MATCH(I8,$13:$13,0))</f>
        <v/>
      </c>
      <c r="J10" s="99">
        <f>INDEX(21:21,MATCH(J8,$13:$13,0))</f>
        <v/>
      </c>
      <c r="K10" s="99">
        <f>INDEX(21:21,MATCH(K8,$13:$13,0))</f>
        <v/>
      </c>
      <c r="L10" s="99">
        <f>INDEX(21:21,MATCH(L8,$13:$13,0))</f>
        <v/>
      </c>
      <c r="M10" s="99">
        <f>INDEX(21:21,MATCH(M8,$13:$13,0))</f>
        <v/>
      </c>
      <c r="N10" s="99">
        <f>INDEX(21:21,MATCH(N8,$13:$13,0))</f>
        <v/>
      </c>
      <c r="O10" s="99">
        <f>INDEX(21:21,MATCH(O8,$13:$13,0))</f>
        <v/>
      </c>
      <c r="P10" s="99">
        <f>INDEX(21:21,MATCH(P8,$13:$13,0))</f>
        <v/>
      </c>
      <c r="Q10" s="99">
        <f>INDEX(21:21,MATCH(Q8,$13:$13,0))</f>
        <v/>
      </c>
      <c r="R10" s="99">
        <f>INDEX(21:21,MATCH(R8,$13:$13,0))</f>
        <v/>
      </c>
      <c r="U10" s="102" t="n"/>
      <c r="V10" s="102" t="n"/>
      <c r="W10" s="102" t="n"/>
      <c r="X10" s="102" t="n"/>
      <c r="Y10" s="102" t="n"/>
      <c r="Z10" s="102" t="n"/>
      <c r="AA10" s="102" t="n"/>
      <c r="AB10" s="102" t="n"/>
      <c r="AC10" s="102" t="n"/>
    </row>
    <row r="11">
      <c r="A11" s="100" t="n"/>
      <c r="B11" s="101" t="n"/>
      <c r="C11" s="101" t="n"/>
      <c r="D11" s="102" t="n"/>
      <c r="E11" s="102" t="n"/>
      <c r="F11" s="102" t="n"/>
      <c r="G11" s="102" t="n"/>
      <c r="H11" s="102" t="n"/>
      <c r="I11" s="102" t="n"/>
      <c r="J11" s="102" t="n"/>
      <c r="K11" s="102" t="n"/>
      <c r="L11" s="102" t="n"/>
      <c r="M11" s="102" t="n"/>
      <c r="N11" s="102" t="n"/>
      <c r="O11" s="102" t="n"/>
      <c r="P11" s="102" t="n"/>
      <c r="Q11" s="102" t="n"/>
      <c r="R11" s="102" t="n"/>
      <c r="S11" s="102" t="n"/>
      <c r="T11" s="102" t="n"/>
      <c r="U11" s="102" t="n"/>
      <c r="V11" s="102" t="n"/>
      <c r="W11" s="102" t="n"/>
      <c r="X11" s="102" t="n"/>
      <c r="Y11" s="102" t="n"/>
      <c r="Z11" s="102" t="n"/>
      <c r="AA11" s="102" t="n"/>
      <c r="AB11" s="102" t="n"/>
      <c r="AC11" s="102" t="n"/>
    </row>
    <row r="12" ht="25.5" customHeight="1" s="169">
      <c r="A12" s="9">
        <f>绩效表!A4</f>
        <v/>
      </c>
      <c r="B12" s="172">
        <f>绩效表!B4</f>
        <v/>
      </c>
      <c r="C12" s="104">
        <f>绩效表!C4</f>
        <v/>
      </c>
      <c r="D12" s="173">
        <f>绩效表!D4</f>
        <v/>
      </c>
      <c r="E12" s="174" t="n"/>
      <c r="F12" s="174" t="n"/>
      <c r="G12" s="174" t="n"/>
      <c r="H12" s="107">
        <f>绩效表!H4</f>
        <v/>
      </c>
      <c r="I12" s="174" t="n"/>
      <c r="J12" s="175">
        <f>绩效表!J4</f>
        <v/>
      </c>
      <c r="K12" s="174" t="n"/>
      <c r="L12" s="174" t="n"/>
      <c r="M12" s="104">
        <f>绩效表!M4</f>
        <v/>
      </c>
      <c r="N12" s="173">
        <f>绩效表!N4</f>
        <v/>
      </c>
      <c r="O12" s="174" t="n"/>
      <c r="P12" s="174" t="n"/>
      <c r="Q12" s="107">
        <f>绩效表!Q4</f>
        <v/>
      </c>
      <c r="R12" s="137" t="n"/>
      <c r="S12" s="138" t="n"/>
      <c r="T12" s="139" t="n"/>
      <c r="U12" s="140" t="inlineStr">
        <is>
          <t>以下部分带函数公式单元格为预留单元格，便于绩效表中增添内容项目。</t>
        </is>
      </c>
      <c r="Z12" s="102" t="n"/>
      <c r="AA12" s="102" t="n"/>
      <c r="AB12" s="102" t="n"/>
      <c r="AC12" s="102" t="n"/>
    </row>
    <row r="13" ht="28.5" customHeight="1" s="169">
      <c r="A13" s="108">
        <f>绩效表!A5</f>
        <v/>
      </c>
      <c r="B13" s="176">
        <f>VLOOKUP(A13,绩效表!$A:$T,COLUMN(B1),0)</f>
        <v/>
      </c>
      <c r="C13" s="177" t="n"/>
      <c r="D13" s="178">
        <f>VLOOKUP(A13,绩效表!$A:$T,COLUMN(D3),0)</f>
        <v/>
      </c>
      <c r="E13" s="179">
        <f>VLOOKUP(A13,绩效表!$A:$T,COLUMN(E1),0)</f>
        <v/>
      </c>
      <c r="F13" s="179">
        <f>VLOOKUP(A13,绩效表!$A:$T,COLUMN(F1),0)</f>
        <v/>
      </c>
      <c r="G13" s="179">
        <f>VLOOKUP(A13,绩效表!$A:$T,COLUMN(G1),0)</f>
        <v/>
      </c>
      <c r="H13" s="179">
        <f>VLOOKUP(A13,绩效表!$A:$T,COLUMN(H1),0)</f>
        <v/>
      </c>
      <c r="I13" s="180">
        <f>VLOOKUP($A$13,绩效表!$A:$T,COLUMN(I1),0)</f>
        <v/>
      </c>
      <c r="J13" s="133">
        <f>VLOOKUP($A$13,绩效表!$A:$T,COLUMN(J1),0)</f>
        <v/>
      </c>
      <c r="K13" s="133">
        <f>VLOOKUP($A$13,绩效表!$A:$T,COLUMN(K1),0)</f>
        <v/>
      </c>
      <c r="L13" s="133">
        <f>VLOOKUP($A$13,绩效表!$A:$T,COLUMN(L1),0)</f>
        <v/>
      </c>
      <c r="M13" s="133">
        <f>VLOOKUP($A$13,绩效表!$A:$T,COLUMN(M1),0)</f>
        <v/>
      </c>
      <c r="N13" s="178">
        <f>VLOOKUP($A$13,绩效表!$A:$T,COLUMN(N1),0)</f>
        <v/>
      </c>
      <c r="O13" s="179">
        <f>VLOOKUP($A$13,绩效表!$A:$T,COLUMN(O1),0)</f>
        <v/>
      </c>
      <c r="P13" s="179">
        <f>VLOOKUP($A$13,绩效表!$A:$T,COLUMN(P1),0)</f>
        <v/>
      </c>
      <c r="Q13" s="179">
        <f>VLOOKUP($A$13,绩效表!$A:$T,COLUMN(Q1),0)</f>
        <v/>
      </c>
      <c r="R13" s="181">
        <f>VLOOKUP($A$13,绩效表!$A:$T,COLUMN(R1),0)</f>
        <v/>
      </c>
      <c r="S13" s="181">
        <f>VLOOKUP($A$13,绩效表!$A:$T,COLUMN(S1),0)</f>
        <v/>
      </c>
      <c r="T13" s="182">
        <f>VLOOKUP($A$13,绩效表!$A:$T,COLUMN(T1),0)</f>
        <v/>
      </c>
      <c r="U13" s="183">
        <f>VLOOKUP($A$13,绩效表!$A:$T,COLUMN(U1),0)</f>
        <v/>
      </c>
      <c r="V13" s="184">
        <f>VLOOKUP($A$13,绩效表!$A:$T,COLUMN(V1),0)</f>
        <v/>
      </c>
      <c r="W13" s="184">
        <f>VLOOKUP($A$13,绩效表!$A:$T,COLUMN(W1),0)</f>
        <v/>
      </c>
      <c r="X13" s="184">
        <f>VLOOKUP($A$13,绩效表!$A:$T,COLUMN(X1),0)</f>
        <v/>
      </c>
      <c r="Y13" s="184">
        <f>VLOOKUP($A$13,绩效表!$A:$T,COLUMN(Y1),0)</f>
        <v/>
      </c>
      <c r="Z13" s="102" t="n"/>
      <c r="AA13" s="102" t="n"/>
      <c r="AB13" s="102" t="n"/>
      <c r="AC13" s="102" t="n"/>
    </row>
    <row r="14" ht="18.75" customHeight="1" s="169">
      <c r="A14" s="108">
        <f>绩效表!A6</f>
        <v/>
      </c>
      <c r="B14" s="112">
        <f>VLOOKUP(A14,绩效表!$A:$T,COLUMN(B2),0)</f>
        <v/>
      </c>
      <c r="C14" s="185" t="n"/>
      <c r="D14" s="113">
        <f>VLOOKUP(A14,绩效表!$A:$T,COLUMN(D4),0)</f>
        <v/>
      </c>
      <c r="E14" s="114">
        <f>VLOOKUP(A14,绩效表!$A:$T,COLUMN(E2),0)</f>
        <v/>
      </c>
      <c r="F14" s="114">
        <f>VLOOKUP(A14,绩效表!$A:$T,COLUMN(F2),0)</f>
        <v/>
      </c>
      <c r="G14" s="114">
        <f>VLOOKUP(A14,绩效表!$A:$T,COLUMN(G2),0)</f>
        <v/>
      </c>
      <c r="H14" s="114">
        <f>VLOOKUP(A14,绩效表!$A:$T,COLUMN(H2),0)</f>
        <v/>
      </c>
      <c r="I14" s="134">
        <f>VLOOKUP($A$14,绩效表!$A:$T,COLUMN(I2),0)</f>
        <v/>
      </c>
      <c r="J14" s="112">
        <f>VLOOKUP($A$14,绩效表!$A:$T,COLUMN(J2),0)</f>
        <v/>
      </c>
      <c r="K14" s="112">
        <f>VLOOKUP($A$14,绩效表!$A:$T,COLUMN(K2),0)</f>
        <v/>
      </c>
      <c r="L14" s="112">
        <f>VLOOKUP($A$14,绩效表!$A:$T,COLUMN(L2),0)</f>
        <v/>
      </c>
      <c r="M14" s="112">
        <f>VLOOKUP($A$14,绩效表!$A:$T,COLUMN(M2),0)</f>
        <v/>
      </c>
      <c r="N14" s="113">
        <f>VLOOKUP($A$14,绩效表!$A:$T,COLUMN(N2),0)</f>
        <v/>
      </c>
      <c r="O14" s="114">
        <f>VLOOKUP($A$14,绩效表!$A:$T,COLUMN(O2),0)</f>
        <v/>
      </c>
      <c r="P14" s="114">
        <f>VLOOKUP($A$14,绩效表!$A:$T,COLUMN(P2),0)</f>
        <v/>
      </c>
      <c r="Q14" s="114">
        <f>VLOOKUP($A$14,绩效表!$A:$T,COLUMN(Q2),0)</f>
        <v/>
      </c>
      <c r="R14" s="148">
        <f>VLOOKUP($A$14,绩效表!$A:$T,COLUMN(R2),0)</f>
        <v/>
      </c>
      <c r="S14" s="148">
        <f>VLOOKUP($A$14,绩效表!$A:$T,COLUMN(S2),0)</f>
        <v/>
      </c>
      <c r="T14" s="149">
        <f>VLOOKUP($A$14,绩效表!$A:$T,COLUMN(T2),0)</f>
        <v/>
      </c>
      <c r="U14" s="150">
        <f>VLOOKUP($A$14,绩效表!$A:$T,COLUMN(U2),0)</f>
        <v/>
      </c>
      <c r="V14" s="151">
        <f>VLOOKUP($A$14,绩效表!$A:$T,COLUMN(V2),0)</f>
        <v/>
      </c>
      <c r="W14" s="151">
        <f>VLOOKUP($A$14,绩效表!$A:$T,COLUMN(W2),0)</f>
        <v/>
      </c>
      <c r="X14" s="151">
        <f>VLOOKUP($A$14,绩效表!$A:$T,COLUMN(X2),0)</f>
        <v/>
      </c>
      <c r="Y14" s="151">
        <f>VLOOKUP($A$14,绩效表!$A:$T,COLUMN(Y2),0)</f>
        <v/>
      </c>
      <c r="Z14" s="102" t="n"/>
      <c r="AA14" s="102" t="n"/>
      <c r="AB14" s="102" t="n"/>
      <c r="AC14" s="102" t="n"/>
    </row>
    <row r="15" ht="76.5" customHeight="1" s="169">
      <c r="A15" s="115">
        <f>绩效表!A7</f>
        <v/>
      </c>
      <c r="B15" s="186">
        <f>VLOOKUP(A15,绩效表!$A:$T,COLUMN(B1),0)</f>
        <v/>
      </c>
      <c r="C15" s="187" t="n"/>
      <c r="D15" s="186">
        <f>VLOOKUP($A$15,绩效表!$A:$T,COLUMN(D1),0)</f>
        <v/>
      </c>
      <c r="E15" s="186">
        <f>VLOOKUP($A$15,绩效表!$A:$T,COLUMN(E1),0)</f>
        <v/>
      </c>
      <c r="F15" s="186">
        <f>VLOOKUP($A$15,绩效表!$A:$T,COLUMN(F1),0)</f>
        <v/>
      </c>
      <c r="G15" s="186">
        <f>VLOOKUP($A$15,绩效表!$A:$T,COLUMN(G1),0)</f>
        <v/>
      </c>
      <c r="H15" s="186">
        <f>VLOOKUP($A$15,绩效表!$A:$T,COLUMN(H1),0)</f>
        <v/>
      </c>
      <c r="I15" s="186">
        <f>VLOOKUP($A$15,绩效表!$A:$T,COLUMN(I1),0)</f>
        <v/>
      </c>
      <c r="J15" s="186">
        <f>VLOOKUP($A$15,绩效表!$A:$T,COLUMN(J1),0)</f>
        <v/>
      </c>
      <c r="K15" s="186">
        <f>VLOOKUP($A$15,绩效表!$A:$T,COLUMN(K1),0)</f>
        <v/>
      </c>
      <c r="L15" s="186">
        <f>VLOOKUP($A$15,绩效表!$A:$T,COLUMN(L1),0)</f>
        <v/>
      </c>
      <c r="M15" s="186">
        <f>VLOOKUP($A$15,绩效表!$A:$T,COLUMN(M1),0)</f>
        <v/>
      </c>
      <c r="N15" s="186">
        <f>VLOOKUP($A$15,绩效表!$A:$T,COLUMN(N1),0)</f>
        <v/>
      </c>
      <c r="O15" s="186">
        <f>VLOOKUP($A$15,绩效表!$A:$T,COLUMN(O1),0)</f>
        <v/>
      </c>
      <c r="P15" s="186">
        <f>VLOOKUP($A$15,绩效表!$A:$T,COLUMN(P1),0)</f>
        <v/>
      </c>
      <c r="Q15" s="186">
        <f>VLOOKUP($A$15,绩效表!$A:$T,COLUMN(Q1),0)</f>
        <v/>
      </c>
      <c r="R15" s="188">
        <f>VLOOKUP($A$15,绩效表!$A:$T,COLUMN(R1),0)</f>
        <v/>
      </c>
      <c r="S15" s="188">
        <f>VLOOKUP($A$15,绩效表!$A:$T,COLUMN(S1),0)</f>
        <v/>
      </c>
      <c r="T15" s="189">
        <f>VLOOKUP($A$15,绩效表!$A:$T,COLUMN(T1),0)</f>
        <v/>
      </c>
      <c r="U15" s="183">
        <f>VLOOKUP($A$15,绩效表!$A:$T,COLUMN(U1),0)</f>
        <v/>
      </c>
      <c r="V15" s="184">
        <f>VLOOKUP($A$15,绩效表!$A:$T,COLUMN(V1),0)</f>
        <v/>
      </c>
      <c r="W15" s="184">
        <f>VLOOKUP($A$15,绩效表!$A:$T,COLUMN(W1),0)</f>
        <v/>
      </c>
      <c r="X15" s="184">
        <f>VLOOKUP($A$15,绩效表!$A:$T,COLUMN(X1),0)</f>
        <v/>
      </c>
      <c r="Y15" s="184">
        <f>VLOOKUP($A$15,绩效表!$A:$T,COLUMN(Y1),0)</f>
        <v/>
      </c>
      <c r="Z15" s="102" t="n"/>
      <c r="AA15" s="102" t="n"/>
      <c r="AB15" s="102" t="n"/>
      <c r="AC15" s="102" t="n"/>
    </row>
    <row r="16" ht="27" customHeight="1" s="169">
      <c r="A16" s="117">
        <f>绩效表!A8</f>
        <v/>
      </c>
      <c r="B16" s="118">
        <f>VLOOKUP(A16,绩效表!$A:$T,COLUMN(B1),0)</f>
        <v/>
      </c>
      <c r="C16" s="190" t="n"/>
      <c r="D16" s="119">
        <f>VLOOKUP(A16,绩效表!$A:$T,COLUMN(D1),0)</f>
        <v/>
      </c>
      <c r="E16" s="119">
        <f>VLOOKUP($A$16,绩效表!$A:$T,COLUMN(E1),0)</f>
        <v/>
      </c>
      <c r="F16" s="119">
        <f>VLOOKUP($A$16,绩效表!$A:$T,COLUMN(F1),0)</f>
        <v/>
      </c>
      <c r="G16" s="119">
        <f>VLOOKUP($A$16,绩效表!$A:$T,COLUMN(G1),0)</f>
        <v/>
      </c>
      <c r="H16" s="119">
        <f>VLOOKUP($A$16,绩效表!$A:$T,COLUMN(H1),0)</f>
        <v/>
      </c>
      <c r="I16" s="119">
        <f>VLOOKUP($A$16,绩效表!$A:$T,COLUMN(I1),0)</f>
        <v/>
      </c>
      <c r="J16" s="119">
        <f>VLOOKUP($A$16,绩效表!$A:$T,COLUMN(J1),0)</f>
        <v/>
      </c>
      <c r="K16" s="119">
        <f>VLOOKUP($A$16,绩效表!$A:$T,COLUMN(K1),0)</f>
        <v/>
      </c>
      <c r="L16" s="119">
        <f>VLOOKUP($A$16,绩效表!$A:$T,COLUMN(L1),0)</f>
        <v/>
      </c>
      <c r="M16" s="119">
        <f>VLOOKUP($A$16,绩效表!$A:$T,COLUMN(M1),0)</f>
        <v/>
      </c>
      <c r="N16" s="119">
        <f>VLOOKUP($A$16,绩效表!$A:$T,COLUMN(N1),0)</f>
        <v/>
      </c>
      <c r="O16" s="119">
        <f>VLOOKUP($A$16,绩效表!$A:$T,COLUMN(O1),0)</f>
        <v/>
      </c>
      <c r="P16" s="119">
        <f>VLOOKUP($A$16,绩效表!$A:$T,COLUMN(P1),0)</f>
        <v/>
      </c>
      <c r="Q16" s="119">
        <f>VLOOKUP($A$16,绩效表!$A:$T,COLUMN(Q1),0)</f>
        <v/>
      </c>
      <c r="R16" s="154">
        <f>VLOOKUP($A$16,绩效表!$A:$T,COLUMN(R1),0)</f>
        <v/>
      </c>
      <c r="S16" s="155">
        <f>VLOOKUP($A$16,绩效表!$A:$T,COLUMN(S1),0)</f>
        <v/>
      </c>
      <c r="T16" s="156">
        <f>VLOOKUP($A$16,绩效表!$A:$T,COLUMN(T1),0)</f>
        <v/>
      </c>
      <c r="U16" s="157">
        <f>VLOOKUP($A$16,绩效表!$A:$T,COLUMN(U1),0)</f>
        <v/>
      </c>
      <c r="V16" s="157">
        <f>VLOOKUP($A$16,绩效表!$A:$T,COLUMN(V1),0)</f>
        <v/>
      </c>
      <c r="W16" s="157">
        <f>VLOOKUP($A$16,绩效表!$A:$T,COLUMN(W1),0)</f>
        <v/>
      </c>
      <c r="X16" s="157">
        <f>VLOOKUP($A$16,绩效表!$A:$T,COLUMN(X1),0)</f>
        <v/>
      </c>
      <c r="Y16" s="157">
        <f>VLOOKUP($A$16,绩效表!$A:$T,COLUMN(Y1),0)</f>
        <v/>
      </c>
      <c r="Z16" s="102" t="n"/>
      <c r="AA16" s="102" t="n"/>
      <c r="AB16" s="102" t="n"/>
      <c r="AC16" s="102" t="n"/>
    </row>
    <row r="17" ht="31.5" customHeight="1" s="169">
      <c r="A17" s="120" t="inlineStr">
        <is>
          <t>美人鱼20</t>
        </is>
      </c>
      <c r="B17" s="191">
        <f>VLOOKUP(A17,绩效表!$A:$T,COLUMN(B1),0)</f>
        <v/>
      </c>
      <c r="C17" s="192" t="n"/>
      <c r="D17" s="191">
        <f>VLOOKUP($A$17,绩效表!$A:$T,COLUMN(D1),0)</f>
        <v/>
      </c>
      <c r="E17" s="191">
        <f>VLOOKUP($A$17,绩效表!$A:$T,COLUMN(E1),0)</f>
        <v/>
      </c>
      <c r="F17" s="191">
        <f>VLOOKUP($A$17,绩效表!$A:$T,COLUMN(F1),0)</f>
        <v/>
      </c>
      <c r="G17" s="191">
        <f>VLOOKUP($A$17,绩效表!$A:$T,COLUMN(G1),0)</f>
        <v/>
      </c>
      <c r="H17" s="191">
        <f>VLOOKUP($A$17,绩效表!$A:$T,COLUMN(H1),0)</f>
        <v/>
      </c>
      <c r="I17" s="191">
        <f>VLOOKUP($A$17,绩效表!$A:$T,COLUMN(I1),0)</f>
        <v/>
      </c>
      <c r="J17" s="191">
        <f>VLOOKUP($A$17,绩效表!$A:$T,COLUMN(J1),0)</f>
        <v/>
      </c>
      <c r="K17" s="191">
        <f>VLOOKUP($A$17,绩效表!$A:$T,COLUMN(K1),0)</f>
        <v/>
      </c>
      <c r="L17" s="191">
        <f>VLOOKUP($A$17,绩效表!$A:$T,COLUMN(L1),0)</f>
        <v/>
      </c>
      <c r="M17" s="191">
        <f>VLOOKUP($A$17,绩效表!$A:$T,COLUMN(M1),0)</f>
        <v/>
      </c>
      <c r="N17" s="191">
        <f>VLOOKUP($A$17,绩效表!$A:$T,COLUMN(N1),0)</f>
        <v/>
      </c>
      <c r="O17" s="191">
        <f>VLOOKUP($A$17,绩效表!$A:$T,COLUMN(O1),0)</f>
        <v/>
      </c>
      <c r="P17" s="191">
        <f>VLOOKUP($A$17,绩效表!$A:$T,COLUMN(P1),0)</f>
        <v/>
      </c>
      <c r="Q17" s="191">
        <f>VLOOKUP($A$17,绩效表!$A:$T,COLUMN(Q1),0)</f>
        <v/>
      </c>
      <c r="R17" s="193">
        <f>VLOOKUP($A$17,绩效表!$A:$T,COLUMN(R1),0)</f>
        <v/>
      </c>
      <c r="S17" s="194">
        <f>VLOOKUP($A$17,绩效表!$A:$T,COLUMN(S1),0)</f>
        <v/>
      </c>
      <c r="T17" s="195">
        <f>VLOOKUP($A$17,绩效表!$A:$T,COLUMN(T1),0)</f>
        <v/>
      </c>
      <c r="U17" s="157">
        <f>VLOOKUP($A$17,绩效表!$A:$T,COLUMN(U1),0)</f>
        <v/>
      </c>
      <c r="V17" s="157">
        <f>VLOOKUP($A$17,绩效表!$A:$T,COLUMN(V1),0)</f>
        <v/>
      </c>
      <c r="W17" s="157">
        <f>VLOOKUP($A$17,绩效表!$A:$T,COLUMN(W1),0)</f>
        <v/>
      </c>
      <c r="X17" s="157">
        <f>VLOOKUP($A$17,绩效表!$A:$T,COLUMN(X1),0)</f>
        <v/>
      </c>
      <c r="Y17" s="157">
        <f>VLOOKUP($A$17,绩效表!$A:$T,COLUMN(Y1),0)</f>
        <v/>
      </c>
      <c r="Z17" s="102" t="n"/>
      <c r="AA17" s="102" t="n"/>
      <c r="AB17" s="102" t="n"/>
      <c r="AC17" s="102" t="n"/>
    </row>
    <row r="18" ht="25.5" customHeight="1" s="169">
      <c r="A18" s="122" t="inlineStr">
        <is>
          <t>均值</t>
        </is>
      </c>
      <c r="B18" s="196">
        <f>VLOOKUP(A18,绩效表!$A:$T,COLUMN(B1),0)</f>
        <v/>
      </c>
      <c r="C18" s="192" t="n"/>
      <c r="D18" s="196">
        <f>VLOOKUP($A$18,绩效表!$A:$T,COLUMN(D1),0)</f>
        <v/>
      </c>
      <c r="E18" s="196">
        <f>VLOOKUP($A$18,绩效表!$A:$T,COLUMN(E1),0)</f>
        <v/>
      </c>
      <c r="F18" s="196">
        <f>VLOOKUP($A$18,绩效表!$A:$T,COLUMN(F1),0)</f>
        <v/>
      </c>
      <c r="G18" s="196">
        <f>VLOOKUP($A$18,绩效表!$A:$T,COLUMN(G1),0)</f>
        <v/>
      </c>
      <c r="H18" s="196">
        <f>VLOOKUP($A$18,绩效表!$A:$T,COLUMN(H1),0)</f>
        <v/>
      </c>
      <c r="I18" s="196">
        <f>VLOOKUP($A$18,绩效表!$A:$T,COLUMN(I1),0)</f>
        <v/>
      </c>
      <c r="J18" s="196">
        <f>VLOOKUP($A$18,绩效表!$A:$T,COLUMN(J1),0)</f>
        <v/>
      </c>
      <c r="K18" s="196">
        <f>VLOOKUP($A$18,绩效表!$A:$T,COLUMN(K1),0)</f>
        <v/>
      </c>
      <c r="L18" s="196">
        <f>VLOOKUP($A$18,绩效表!$A:$T,COLUMN(L1),0)</f>
        <v/>
      </c>
      <c r="M18" s="196">
        <f>VLOOKUP($A$18,绩效表!$A:$T,COLUMN(M1),0)</f>
        <v/>
      </c>
      <c r="N18" s="196">
        <f>VLOOKUP($A$18,绩效表!$A:$T,COLUMN(N1),0)</f>
        <v/>
      </c>
      <c r="O18" s="196">
        <f>VLOOKUP($A$18,绩效表!$A:$T,COLUMN(O1),0)</f>
        <v/>
      </c>
      <c r="P18" s="196">
        <f>VLOOKUP($A$18,绩效表!$A:$T,COLUMN(P1),0)</f>
        <v/>
      </c>
      <c r="Q18" s="196">
        <f>VLOOKUP($A$18,绩效表!$A:$T,COLUMN(Q1),0)</f>
        <v/>
      </c>
      <c r="R18" s="197">
        <f>VLOOKUP($A$18,绩效表!$A:$T,COLUMN(R1),0)</f>
        <v/>
      </c>
      <c r="S18" s="198">
        <f>VLOOKUP($A$18,绩效表!$A:$T,COLUMN(S1),0)</f>
        <v/>
      </c>
      <c r="T18" s="198">
        <f>VLOOKUP($A$18,绩效表!$A:$T,COLUMN(T1),0)</f>
        <v/>
      </c>
      <c r="U18" s="199">
        <f>VLOOKUP($A$18,绩效表!$A:$T,COLUMN(U1),0)</f>
        <v/>
      </c>
      <c r="V18" s="199">
        <f>VLOOKUP($A$18,绩效表!$A:$T,COLUMN(V1),0)</f>
        <v/>
      </c>
      <c r="W18" s="199">
        <f>VLOOKUP($A$18,绩效表!$A:$T,COLUMN(W1),0)</f>
        <v/>
      </c>
      <c r="X18" s="199">
        <f>VLOOKUP($A$18,绩效表!$A:$T,COLUMN(X1),0)</f>
        <v/>
      </c>
      <c r="Y18" s="199">
        <f>VLOOKUP($A$18,绩效表!$A:$T,COLUMN(Y1),0)</f>
        <v/>
      </c>
      <c r="Z18" s="102" t="n"/>
      <c r="AA18" s="102" t="n"/>
      <c r="AB18" s="102" t="n"/>
      <c r="AC18" s="102" t="n"/>
    </row>
    <row r="19" ht="24.75" customHeight="1" s="169">
      <c r="A19" s="124" t="inlineStr">
        <is>
          <t>标杆值</t>
        </is>
      </c>
      <c r="B19" s="200">
        <f>VLOOKUP(A19,绩效表!$A:$T,COLUMN(B1),0)</f>
        <v/>
      </c>
      <c r="C19" s="192" t="n"/>
      <c r="D19" s="200">
        <f>VLOOKUP(A19,绩效表!$A:$T,COLUMN(D1),0)</f>
        <v/>
      </c>
      <c r="E19" s="200">
        <f>VLOOKUP($A$19,绩效表!$A:$T,COLUMN(E1),0)</f>
        <v/>
      </c>
      <c r="F19" s="200">
        <f>VLOOKUP($A$19,绩效表!$A:$T,COLUMN(F1),0)</f>
        <v/>
      </c>
      <c r="G19" s="200">
        <f>VLOOKUP($A$19,绩效表!$A:$T,COLUMN(G1),0)</f>
        <v/>
      </c>
      <c r="H19" s="200">
        <f>VLOOKUP($A$19,绩效表!$A:$T,COLUMN(H1),0)</f>
        <v/>
      </c>
      <c r="I19" s="200">
        <f>VLOOKUP($A$19,绩效表!$A:$T,COLUMN(I1),0)</f>
        <v/>
      </c>
      <c r="J19" s="200">
        <f>VLOOKUP($A$19,绩效表!$A:$T,COLUMN(J1),0)</f>
        <v/>
      </c>
      <c r="K19" s="200">
        <f>VLOOKUP($A$19,绩效表!$A:$T,COLUMN(K1),0)</f>
        <v/>
      </c>
      <c r="L19" s="200">
        <f>VLOOKUP($A$19,绩效表!$A:$T,COLUMN(L1),0)</f>
        <v/>
      </c>
      <c r="M19" s="200">
        <f>VLOOKUP($A$19,绩效表!$A:$T,COLUMN(M1),0)</f>
        <v/>
      </c>
      <c r="N19" s="200">
        <f>VLOOKUP($A$19,绩效表!$A:$T,COLUMN(N1),0)</f>
        <v/>
      </c>
      <c r="O19" s="200">
        <f>VLOOKUP($A$19,绩效表!$A:$T,COLUMN(O1),0)</f>
        <v/>
      </c>
      <c r="P19" s="200">
        <f>VLOOKUP($A$19,绩效表!$A:$T,COLUMN(P1),0)</f>
        <v/>
      </c>
      <c r="Q19" s="200">
        <f>VLOOKUP($A$19,绩效表!$A:$T,COLUMN(Q1),0)</f>
        <v/>
      </c>
      <c r="R19" s="197">
        <f>VLOOKUP($A$19,绩效表!$A:$T,COLUMN(R1),0)</f>
        <v/>
      </c>
      <c r="S19" s="198">
        <f>VLOOKUP($A$19,绩效表!$A:$T,COLUMN(S1),0)</f>
        <v/>
      </c>
      <c r="T19" s="198">
        <f>VLOOKUP($A$19,绩效表!$A:$T,COLUMN(T1),0)</f>
        <v/>
      </c>
      <c r="U19" s="199">
        <f>VLOOKUP($A$19,绩效表!$A:$T,COLUMN(U1),0)</f>
        <v/>
      </c>
      <c r="V19" s="199">
        <f>VLOOKUP($A$19,绩效表!$A:$T,COLUMN(V1),0)</f>
        <v/>
      </c>
      <c r="W19" s="199">
        <f>VLOOKUP($A$19,绩效表!$A:$T,COLUMN(W1),0)</f>
        <v/>
      </c>
      <c r="X19" s="199">
        <f>VLOOKUP($A$19,绩效表!$A:$T,COLUMN(X1),0)</f>
        <v/>
      </c>
      <c r="Y19" s="199">
        <f>VLOOKUP($A$19,绩效表!$A:$T,COLUMN(Y1),0)</f>
        <v/>
      </c>
      <c r="Z19" s="102" t="n"/>
      <c r="AA19" s="102" t="n"/>
      <c r="AB19" s="102" t="n"/>
      <c r="AC19" s="102" t="n"/>
    </row>
    <row r="20" ht="24.75" customHeight="1" s="169">
      <c r="A20" s="126" t="inlineStr">
        <is>
          <t>超出均值比例</t>
        </is>
      </c>
      <c r="B20" s="127">
        <f>(B17-B18)/B18</f>
        <v/>
      </c>
      <c r="C20" s="192" t="n"/>
      <c r="D20" s="127">
        <f>(D17-D18)/D18</f>
        <v/>
      </c>
      <c r="E20" s="127">
        <f>(E17-E18)/E18</f>
        <v/>
      </c>
      <c r="F20" s="127">
        <f>(F17-F18)/F18</f>
        <v/>
      </c>
      <c r="G20" s="127">
        <f>(G17-G18)/G18</f>
        <v/>
      </c>
      <c r="H20" s="127">
        <f>(H17-H18)/H18</f>
        <v/>
      </c>
      <c r="I20" s="127">
        <f>(I17-I18)/I18</f>
        <v/>
      </c>
      <c r="J20" s="127">
        <f>(J17-J18)/J18</f>
        <v/>
      </c>
      <c r="K20" s="127">
        <f>(K17-K18)/K18</f>
        <v/>
      </c>
      <c r="L20" s="127">
        <f>(L17-L18)/L18</f>
        <v/>
      </c>
      <c r="M20" s="127">
        <f>(M17-M18)/M18</f>
        <v/>
      </c>
      <c r="N20" s="127">
        <f>(N17-N18)/N18</f>
        <v/>
      </c>
      <c r="O20" s="127">
        <f>(O17-O18)/O18</f>
        <v/>
      </c>
      <c r="P20" s="127">
        <f>(P17-P18)/P18</f>
        <v/>
      </c>
      <c r="Q20" s="127">
        <f>(Q17-Q18)/Q18</f>
        <v/>
      </c>
      <c r="R20" s="164">
        <f>(R17-R18)/R18</f>
        <v/>
      </c>
      <c r="S20" s="201" t="n"/>
      <c r="T20" s="166" t="n"/>
      <c r="U20" s="167" t="inlineStr">
        <is>
          <t>目前标杆值是统一按照权重值的90%计算的，在绩效表中已设置好。不过，也可以直接输入适合企业自身的标杆值。</t>
        </is>
      </c>
      <c r="Z20" s="102" t="n"/>
      <c r="AA20" s="102" t="n"/>
      <c r="AB20" s="102" t="n"/>
      <c r="AC20" s="102" t="n"/>
    </row>
    <row r="21" ht="27.75" customHeight="1" s="169">
      <c r="A21" s="128" t="inlineStr">
        <is>
          <t>超出标杆值比例</t>
        </is>
      </c>
      <c r="B21" s="129">
        <f>(B17-B19)/B19</f>
        <v/>
      </c>
      <c r="C21" s="192" t="n"/>
      <c r="D21" s="129">
        <f>(D17-D19)/D19</f>
        <v/>
      </c>
      <c r="E21" s="129">
        <f>(E17-E19)/E19</f>
        <v/>
      </c>
      <c r="F21" s="129">
        <f>(F17-F19)/F19</f>
        <v/>
      </c>
      <c r="G21" s="129">
        <f>(G17-G19)/G19</f>
        <v/>
      </c>
      <c r="H21" s="129">
        <f>(H17-H19)/H19</f>
        <v/>
      </c>
      <c r="I21" s="129">
        <f>(I17-I19)/I19</f>
        <v/>
      </c>
      <c r="J21" s="129">
        <f>(J17-J19)/J19</f>
        <v/>
      </c>
      <c r="K21" s="129">
        <f>(K17-K19)/K19</f>
        <v/>
      </c>
      <c r="L21" s="129">
        <f>(L17-L19)/L19</f>
        <v/>
      </c>
      <c r="M21" s="129">
        <f>(M17-M19)/M19</f>
        <v/>
      </c>
      <c r="N21" s="129">
        <f>(N17-N19)/N19</f>
        <v/>
      </c>
      <c r="O21" s="129">
        <f>(O17-O19)/O19</f>
        <v/>
      </c>
      <c r="P21" s="129">
        <f>(P17-P19)/P19</f>
        <v/>
      </c>
      <c r="Q21" s="129">
        <f>(Q17-Q19)/Q19</f>
        <v/>
      </c>
      <c r="R21" s="164">
        <f>(R17-R19)/R19</f>
        <v/>
      </c>
      <c r="S21" s="201" t="n"/>
      <c r="T21" s="166" t="n"/>
      <c r="U21" s="202" t="n"/>
      <c r="Z21" s="102" t="n"/>
      <c r="AA21" s="102" t="n"/>
      <c r="AB21" s="102" t="n"/>
      <c r="AC21" s="102" t="n"/>
    </row>
    <row r="22">
      <c r="A22" s="102" t="n"/>
      <c r="B22" s="102" t="n"/>
      <c r="C22" s="102" t="n"/>
      <c r="D22" s="102" t="n"/>
      <c r="E22" s="102" t="n"/>
      <c r="F22" s="102" t="n"/>
      <c r="G22" s="102" t="n"/>
      <c r="H22" s="102" t="n"/>
      <c r="I22" s="102" t="n"/>
      <c r="J22" s="102" t="n"/>
      <c r="K22" s="102" t="n"/>
      <c r="L22" s="102" t="n"/>
      <c r="M22" s="102" t="n"/>
      <c r="N22" s="102" t="n"/>
      <c r="O22" s="102" t="n"/>
      <c r="P22" s="102" t="n"/>
      <c r="Q22" s="102" t="n"/>
      <c r="R22" s="102" t="n"/>
      <c r="S22" s="102" t="n"/>
      <c r="T22" s="102" t="n"/>
      <c r="U22" s="102" t="n"/>
      <c r="V22" s="102" t="n"/>
      <c r="W22" s="102" t="n"/>
      <c r="X22" s="102" t="n"/>
      <c r="Y22" s="102" t="n"/>
      <c r="Z22" s="102" t="n"/>
      <c r="AA22" s="102" t="n"/>
      <c r="AB22" s="102" t="n"/>
      <c r="AC22" s="102" t="n"/>
    </row>
    <row r="23">
      <c r="U23" s="102" t="n"/>
      <c r="V23" s="102" t="n"/>
      <c r="W23" s="102" t="n"/>
      <c r="X23" s="102" t="n"/>
      <c r="Y23" s="102" t="n"/>
      <c r="Z23" s="102" t="n"/>
      <c r="AA23" s="102" t="n"/>
      <c r="AB23" s="102" t="n"/>
      <c r="AC23" s="102" t="n"/>
    </row>
    <row r="24">
      <c r="U24" s="102" t="n"/>
      <c r="V24" s="102" t="n"/>
      <c r="W24" s="102" t="n"/>
      <c r="X24" s="102" t="n"/>
      <c r="Y24" s="102" t="n"/>
      <c r="Z24" s="102" t="n"/>
      <c r="AA24" s="102" t="n"/>
      <c r="AB24" s="102" t="n"/>
      <c r="AC24" s="102" t="n"/>
    </row>
    <row r="25">
      <c r="U25" s="102" t="n"/>
      <c r="V25" s="102" t="n"/>
      <c r="W25" s="102" t="n"/>
      <c r="X25" s="102" t="n"/>
      <c r="Y25" s="102" t="n"/>
      <c r="Z25" s="102" t="n"/>
      <c r="AA25" s="102" t="n"/>
      <c r="AB25" s="102" t="n"/>
      <c r="AC25" s="102" t="n"/>
    </row>
    <row r="26">
      <c r="U26" s="102" t="n"/>
      <c r="V26" s="102" t="n"/>
      <c r="W26" s="102" t="n"/>
      <c r="X26" s="102" t="n"/>
      <c r="Y26" s="102" t="n"/>
      <c r="Z26" s="102" t="n"/>
      <c r="AA26" s="102" t="n"/>
      <c r="AB26" s="102" t="n"/>
      <c r="AC26" s="102" t="n"/>
    </row>
    <row r="27">
      <c r="U27" s="102" t="n"/>
      <c r="V27" s="102" t="n"/>
      <c r="W27" s="102" t="n"/>
      <c r="X27" s="102" t="n"/>
      <c r="Y27" s="102" t="n"/>
      <c r="Z27" s="102" t="n"/>
      <c r="AA27" s="102" t="n"/>
      <c r="AB27" s="102" t="n"/>
      <c r="AC27" s="102" t="n"/>
    </row>
    <row r="28">
      <c r="U28" s="102" t="n"/>
      <c r="V28" s="102" t="n"/>
      <c r="W28" s="102" t="n"/>
      <c r="X28" s="102" t="n"/>
      <c r="Y28" s="102" t="n"/>
      <c r="Z28" s="102" t="n"/>
      <c r="AA28" s="102" t="n"/>
      <c r="AB28" s="102" t="n"/>
      <c r="AC28" s="102" t="n"/>
    </row>
    <row r="29">
      <c r="U29" s="102" t="n"/>
      <c r="V29" s="102" t="n"/>
      <c r="W29" s="102" t="n"/>
      <c r="X29" s="102" t="n"/>
      <c r="Y29" s="102" t="n"/>
      <c r="Z29" s="102" t="n"/>
      <c r="AA29" s="102" t="n"/>
      <c r="AB29" s="102" t="n"/>
      <c r="AC29" s="102" t="n"/>
    </row>
    <row r="30">
      <c r="U30" s="102" t="n"/>
      <c r="V30" s="102" t="n"/>
      <c r="W30" s="102" t="n"/>
      <c r="X30" s="102" t="n"/>
      <c r="Y30" s="102" t="n"/>
      <c r="Z30" s="102" t="n"/>
      <c r="AA30" s="102" t="n"/>
      <c r="AB30" s="102" t="n"/>
      <c r="AC30" s="102" t="n"/>
    </row>
    <row r="31">
      <c r="U31" s="102" t="n"/>
      <c r="V31" s="102" t="n"/>
      <c r="W31" s="102" t="n"/>
      <c r="X31" s="102" t="n"/>
      <c r="Y31" s="102" t="n"/>
      <c r="Z31" s="102" t="n"/>
      <c r="AA31" s="102" t="n"/>
      <c r="AB31" s="102" t="n"/>
      <c r="AC31" s="102" t="n"/>
    </row>
    <row r="32">
      <c r="U32" s="102" t="n"/>
      <c r="V32" s="102" t="n"/>
      <c r="W32" s="102" t="n"/>
      <c r="X32" s="102" t="n"/>
      <c r="Y32" s="102" t="n"/>
      <c r="Z32" s="102" t="n"/>
      <c r="AA32" s="102" t="n"/>
      <c r="AB32" s="102" t="n"/>
      <c r="AC32" s="102" t="n"/>
    </row>
    <row r="33">
      <c r="U33" s="102" t="n"/>
      <c r="V33" s="102" t="n"/>
      <c r="W33" s="102" t="n"/>
      <c r="X33" s="102" t="n"/>
      <c r="Y33" s="102" t="n"/>
      <c r="Z33" s="102" t="n"/>
      <c r="AA33" s="102" t="n"/>
      <c r="AB33" s="102" t="n"/>
      <c r="AC33" s="102" t="n"/>
    </row>
    <row r="34">
      <c r="U34" s="102" t="n"/>
      <c r="V34" s="102" t="n"/>
      <c r="W34" s="102" t="n"/>
      <c r="X34" s="102" t="n"/>
      <c r="Y34" s="102" t="n"/>
      <c r="Z34" s="102" t="n"/>
      <c r="AA34" s="102" t="n"/>
      <c r="AB34" s="102" t="n"/>
      <c r="AC34" s="102" t="n"/>
    </row>
    <row r="35">
      <c r="U35" s="102" t="n"/>
      <c r="V35" s="102" t="n"/>
      <c r="W35" s="102" t="n"/>
      <c r="X35" s="102" t="n"/>
      <c r="Y35" s="102" t="n"/>
      <c r="Z35" s="102" t="n"/>
      <c r="AA35" s="102" t="n"/>
      <c r="AB35" s="102" t="n"/>
      <c r="AC35" s="102" t="n"/>
    </row>
    <row r="36">
      <c r="U36" s="102" t="n"/>
      <c r="V36" s="102" t="n"/>
      <c r="W36" s="102" t="n"/>
      <c r="X36" s="102" t="n"/>
      <c r="Y36" s="102" t="n"/>
      <c r="Z36" s="102" t="n"/>
      <c r="AA36" s="102" t="n"/>
      <c r="AB36" s="102" t="n"/>
      <c r="AC36" s="102" t="n"/>
    </row>
    <row r="37">
      <c r="U37" s="102" t="n"/>
      <c r="V37" s="102" t="n"/>
      <c r="W37" s="102" t="n"/>
      <c r="X37" s="102" t="n"/>
      <c r="Y37" s="102" t="n"/>
      <c r="Z37" s="102" t="n"/>
      <c r="AA37" s="102" t="n"/>
      <c r="AB37" s="102" t="n"/>
      <c r="AC37" s="102" t="n"/>
    </row>
    <row r="38">
      <c r="U38" s="102" t="n"/>
      <c r="V38" s="102" t="n"/>
      <c r="W38" s="102" t="n"/>
      <c r="X38" s="102" t="n"/>
      <c r="Y38" s="102" t="n"/>
      <c r="Z38" s="102" t="n"/>
      <c r="AA38" s="102" t="n"/>
      <c r="AB38" s="102" t="n"/>
      <c r="AC38" s="102" t="n"/>
    </row>
    <row r="39">
      <c r="U39" s="102" t="n"/>
      <c r="V39" s="102" t="n"/>
      <c r="W39" s="102" t="n"/>
      <c r="X39" s="102" t="n"/>
      <c r="Y39" s="102" t="n"/>
      <c r="Z39" s="102" t="n"/>
      <c r="AA39" s="102" t="n"/>
      <c r="AB39" s="102" t="n"/>
      <c r="AC39" s="102" t="n"/>
    </row>
    <row r="40" ht="9.75" customHeight="1" s="169">
      <c r="A40" s="102" t="n"/>
      <c r="B40" s="102" t="n"/>
      <c r="C40" s="102" t="n"/>
      <c r="D40" s="102" t="n"/>
      <c r="E40" s="102" t="n"/>
      <c r="F40" s="102" t="n"/>
      <c r="G40" s="102" t="n"/>
      <c r="H40" s="102" t="n"/>
      <c r="I40" s="102" t="n"/>
      <c r="J40" s="102" t="n"/>
      <c r="K40" s="102" t="n"/>
      <c r="L40" s="102" t="n"/>
      <c r="M40" s="102" t="n"/>
      <c r="N40" s="102" t="n"/>
      <c r="O40" s="102" t="n"/>
      <c r="P40" s="102" t="n"/>
      <c r="Q40" s="102" t="n"/>
      <c r="R40" s="102" t="n"/>
      <c r="S40" s="102" t="n"/>
      <c r="T40" s="102" t="n"/>
      <c r="U40" s="102" t="n"/>
      <c r="V40" s="102" t="n"/>
      <c r="W40" s="102" t="n"/>
      <c r="X40" s="102" t="n"/>
      <c r="Y40" s="102" t="n"/>
      <c r="Z40" s="102" t="n"/>
      <c r="AA40" s="102" t="n"/>
      <c r="AB40" s="102" t="n"/>
      <c r="AC40" s="102" t="n"/>
    </row>
    <row r="41">
      <c r="U41" s="102" t="n"/>
      <c r="V41" s="102" t="n"/>
      <c r="W41" s="102" t="n"/>
      <c r="X41" s="102" t="n"/>
      <c r="Y41" s="102" t="n"/>
      <c r="Z41" s="102" t="n"/>
      <c r="AA41" s="102" t="n"/>
      <c r="AB41" s="102" t="n"/>
      <c r="AC41" s="102" t="n"/>
    </row>
    <row r="42">
      <c r="U42" s="102" t="n"/>
      <c r="V42" s="102" t="n"/>
      <c r="W42" s="102" t="n"/>
      <c r="X42" s="102" t="n"/>
      <c r="Y42" s="102" t="n"/>
      <c r="Z42" s="102" t="n"/>
      <c r="AA42" s="102" t="n"/>
      <c r="AB42" s="102" t="n"/>
      <c r="AC42" s="102" t="n"/>
    </row>
    <row r="43">
      <c r="U43" s="102" t="n"/>
      <c r="V43" s="102" t="n"/>
      <c r="W43" s="102" t="n"/>
      <c r="X43" s="102" t="n"/>
      <c r="Y43" s="102" t="n"/>
      <c r="Z43" s="102" t="n"/>
      <c r="AA43" s="102" t="n"/>
      <c r="AB43" s="102" t="n"/>
      <c r="AC43" s="102" t="n"/>
    </row>
    <row r="44">
      <c r="U44" s="102" t="n"/>
      <c r="V44" s="102" t="n"/>
      <c r="W44" s="102" t="n"/>
      <c r="X44" s="102" t="n"/>
      <c r="Y44" s="102" t="n"/>
      <c r="Z44" s="102" t="n"/>
      <c r="AA44" s="102" t="n"/>
      <c r="AB44" s="102" t="n"/>
      <c r="AC44" s="102" t="n"/>
    </row>
    <row r="45">
      <c r="U45" s="102" t="n"/>
      <c r="V45" s="102" t="n"/>
      <c r="W45" s="102" t="n"/>
      <c r="X45" s="102" t="n"/>
      <c r="Y45" s="102" t="n"/>
      <c r="Z45" s="102" t="n"/>
      <c r="AA45" s="102" t="n"/>
      <c r="AB45" s="102" t="n"/>
      <c r="AC45" s="102" t="n"/>
    </row>
    <row r="46">
      <c r="U46" s="102" t="n"/>
      <c r="V46" s="102" t="n"/>
      <c r="W46" s="102" t="n"/>
      <c r="X46" s="102" t="n"/>
      <c r="Y46" s="102" t="n"/>
      <c r="Z46" s="102" t="n"/>
      <c r="AA46" s="102" t="n"/>
      <c r="AB46" s="102" t="n"/>
      <c r="AC46" s="102" t="n"/>
    </row>
    <row r="47">
      <c r="U47" s="102" t="n"/>
      <c r="V47" s="102" t="n"/>
      <c r="W47" s="102" t="n"/>
      <c r="X47" s="102" t="n"/>
      <c r="Y47" s="102" t="n"/>
      <c r="Z47" s="102" t="n"/>
      <c r="AA47" s="102" t="n"/>
      <c r="AB47" s="102" t="n"/>
      <c r="AC47" s="102" t="n"/>
    </row>
    <row r="48">
      <c r="U48" s="102" t="n"/>
      <c r="V48" s="102" t="n"/>
      <c r="W48" s="102" t="n"/>
      <c r="X48" s="102" t="n"/>
      <c r="Y48" s="102" t="n"/>
      <c r="Z48" s="102" t="n"/>
      <c r="AA48" s="102" t="n"/>
      <c r="AB48" s="102" t="n"/>
      <c r="AC48" s="102" t="n"/>
    </row>
    <row r="49">
      <c r="U49" s="102" t="n"/>
      <c r="V49" s="102" t="n"/>
      <c r="W49" s="102" t="n"/>
      <c r="X49" s="102" t="n"/>
      <c r="Y49" s="102" t="n"/>
      <c r="Z49" s="102" t="n"/>
      <c r="AA49" s="102" t="n"/>
      <c r="AB49" s="102" t="n"/>
      <c r="AC49" s="102" t="n"/>
    </row>
    <row r="50">
      <c r="U50" s="102" t="n"/>
      <c r="V50" s="102" t="n"/>
      <c r="W50" s="102" t="n"/>
      <c r="X50" s="102" t="n"/>
      <c r="Y50" s="102" t="n"/>
      <c r="Z50" s="102" t="n"/>
      <c r="AA50" s="102" t="n"/>
      <c r="AB50" s="102" t="n"/>
      <c r="AC50" s="102" t="n"/>
    </row>
    <row r="51">
      <c r="U51" s="102" t="n"/>
      <c r="V51" s="102" t="n"/>
      <c r="W51" s="102" t="n"/>
      <c r="X51" s="102" t="n"/>
      <c r="Y51" s="102" t="n"/>
      <c r="Z51" s="102" t="n"/>
      <c r="AA51" s="102" t="n"/>
      <c r="AB51" s="102" t="n"/>
      <c r="AC51" s="102" t="n"/>
    </row>
    <row r="52">
      <c r="U52" s="102" t="n"/>
      <c r="V52" s="102" t="n"/>
      <c r="W52" s="102" t="n"/>
      <c r="X52" s="102" t="n"/>
      <c r="Y52" s="102" t="n"/>
      <c r="Z52" s="102" t="n"/>
      <c r="AA52" s="102" t="n"/>
      <c r="AB52" s="102" t="n"/>
      <c r="AC52" s="102" t="n"/>
    </row>
    <row r="53">
      <c r="U53" s="102" t="n"/>
      <c r="V53" s="102" t="n"/>
      <c r="W53" s="102" t="n"/>
      <c r="X53" s="102" t="n"/>
      <c r="Y53" s="102" t="n"/>
      <c r="Z53" s="102" t="n"/>
      <c r="AA53" s="102" t="n"/>
      <c r="AB53" s="102" t="n"/>
      <c r="AC53" s="102" t="n"/>
    </row>
    <row r="54">
      <c r="U54" s="102" t="n"/>
      <c r="V54" s="102" t="n"/>
      <c r="W54" s="102" t="n"/>
      <c r="X54" s="102" t="n"/>
      <c r="Y54" s="102" t="n"/>
      <c r="Z54" s="102" t="n"/>
      <c r="AA54" s="102" t="n"/>
      <c r="AB54" s="102" t="n"/>
      <c r="AC54" s="102" t="n"/>
    </row>
    <row r="55">
      <c r="U55" s="102" t="n"/>
      <c r="V55" s="102" t="n"/>
      <c r="W55" s="102" t="n"/>
      <c r="X55" s="102" t="n"/>
      <c r="Y55" s="102" t="n"/>
      <c r="Z55" s="102" t="n"/>
      <c r="AA55" s="102" t="n"/>
      <c r="AB55" s="102" t="n"/>
      <c r="AC55" s="102" t="n"/>
    </row>
    <row r="56">
      <c r="U56" s="102" t="n"/>
      <c r="V56" s="102" t="n"/>
      <c r="W56" s="102" t="n"/>
      <c r="X56" s="102" t="n"/>
      <c r="Y56" s="102" t="n"/>
      <c r="Z56" s="102" t="n"/>
      <c r="AA56" s="102" t="n"/>
      <c r="AB56" s="102" t="n"/>
      <c r="AC56" s="102" t="n"/>
    </row>
    <row r="57">
      <c r="U57" s="102" t="n"/>
      <c r="V57" s="102" t="n"/>
      <c r="W57" s="102" t="n"/>
      <c r="X57" s="102" t="n"/>
      <c r="Y57" s="102" t="n"/>
      <c r="Z57" s="102" t="n"/>
      <c r="AA57" s="102" t="n"/>
      <c r="AB57" s="102" t="n"/>
      <c r="AC57" s="102" t="n"/>
    </row>
    <row r="58">
      <c r="U58" s="102" t="n"/>
      <c r="V58" s="102" t="n"/>
      <c r="W58" s="102" t="n"/>
      <c r="X58" s="102" t="n"/>
      <c r="Y58" s="102" t="n"/>
      <c r="Z58" s="102" t="n"/>
      <c r="AA58" s="102" t="n"/>
      <c r="AB58" s="102" t="n"/>
      <c r="AC58" s="102" t="n"/>
    </row>
    <row r="59">
      <c r="U59" s="102" t="n"/>
      <c r="V59" s="102" t="n"/>
      <c r="W59" s="102" t="n"/>
      <c r="X59" s="102" t="n"/>
      <c r="Y59" s="102" t="n"/>
      <c r="Z59" s="102" t="n"/>
      <c r="AA59" s="102" t="n"/>
      <c r="AB59" s="102" t="n"/>
      <c r="AC59" s="102" t="n"/>
    </row>
    <row r="60">
      <c r="A60" s="102" t="n"/>
      <c r="B60" s="102" t="n"/>
      <c r="C60" s="102" t="n"/>
      <c r="D60" s="102" t="n"/>
      <c r="E60" s="102" t="n"/>
      <c r="F60" s="102" t="n"/>
      <c r="G60" s="102" t="n"/>
      <c r="H60" s="102" t="n"/>
      <c r="I60" s="102" t="n"/>
      <c r="J60" s="102" t="n"/>
      <c r="K60" s="102" t="n"/>
      <c r="L60" s="102" t="n"/>
      <c r="M60" s="102" t="n"/>
      <c r="N60" s="102" t="n"/>
      <c r="O60" s="102" t="n"/>
      <c r="P60" s="102" t="n"/>
      <c r="Q60" s="102" t="n"/>
      <c r="R60" s="102" t="n"/>
      <c r="S60" s="102" t="n"/>
      <c r="T60" s="102" t="n"/>
      <c r="U60" s="102" t="n"/>
      <c r="V60" s="102" t="n"/>
      <c r="W60" s="102" t="n"/>
      <c r="X60" s="102" t="n"/>
      <c r="Y60" s="102" t="n"/>
      <c r="Z60" s="102" t="n"/>
      <c r="AA60" s="102" t="n"/>
      <c r="AB60" s="102" t="n"/>
      <c r="AC60" s="102" t="n"/>
    </row>
    <row r="61">
      <c r="A61" s="102" t="n"/>
      <c r="B61" s="102" t="n"/>
      <c r="C61" s="102" t="n"/>
      <c r="D61" s="102" t="n"/>
      <c r="E61" s="102" t="n"/>
      <c r="F61" s="102" t="n"/>
      <c r="G61" s="102" t="n"/>
      <c r="H61" s="102" t="n"/>
      <c r="I61" s="102" t="n"/>
      <c r="J61" s="102" t="n"/>
      <c r="K61" s="102" t="n"/>
      <c r="L61" s="102" t="n"/>
      <c r="M61" s="102" t="n"/>
      <c r="N61" s="102" t="n"/>
      <c r="O61" s="102" t="n"/>
      <c r="P61" s="102" t="n"/>
      <c r="Q61" s="102" t="n"/>
      <c r="R61" s="102" t="n"/>
      <c r="S61" s="102" t="n"/>
      <c r="T61" s="102" t="n"/>
      <c r="U61" s="102" t="n"/>
      <c r="V61" s="102" t="n"/>
      <c r="W61" s="102" t="n"/>
      <c r="X61" s="102" t="n"/>
      <c r="Y61" s="102" t="n"/>
      <c r="Z61" s="102" t="n"/>
      <c r="AA61" s="102" t="n"/>
      <c r="AB61" s="102" t="n"/>
      <c r="AC61" s="102" t="n"/>
    </row>
    <row r="62">
      <c r="A62" s="102" t="n"/>
      <c r="B62" s="102" t="n"/>
      <c r="C62" s="102" t="n"/>
      <c r="D62" s="102" t="n"/>
      <c r="E62" s="102" t="n"/>
      <c r="F62" s="102" t="n"/>
      <c r="G62" s="102" t="n"/>
      <c r="H62" s="102" t="n"/>
      <c r="I62" s="102" t="n"/>
      <c r="J62" s="102" t="n"/>
      <c r="K62" s="102" t="n"/>
      <c r="L62" s="102" t="n"/>
      <c r="M62" s="46" t="n"/>
      <c r="N62" s="46" t="n"/>
      <c r="O62" s="46" t="n"/>
      <c r="P62" s="46" t="n"/>
      <c r="Q62" s="46" t="n"/>
      <c r="R62" s="46" t="n"/>
      <c r="S62" s="46" t="n"/>
      <c r="T62" s="46" t="n"/>
      <c r="U62" s="46" t="n"/>
      <c r="V62" s="46" t="n"/>
      <c r="W62" s="46" t="n"/>
      <c r="X62" s="46" t="n"/>
      <c r="Y62" s="46" t="n"/>
      <c r="Z62" s="45" t="n"/>
      <c r="AA62" s="102" t="n"/>
      <c r="AB62" s="102" t="n"/>
      <c r="AC62" s="102" t="n"/>
    </row>
    <row r="63">
      <c r="A63" s="102" t="n"/>
      <c r="B63" s="102" t="n"/>
      <c r="C63" s="102" t="n"/>
      <c r="D63" s="102" t="n"/>
      <c r="E63" s="102" t="n"/>
      <c r="F63" s="102" t="n"/>
      <c r="G63" s="102" t="n"/>
      <c r="H63" s="102" t="n"/>
      <c r="I63" s="102" t="n"/>
      <c r="J63" s="102" t="n"/>
      <c r="K63" s="102" t="n"/>
      <c r="L63" s="102" t="n"/>
      <c r="M63" s="51" t="inlineStr">
        <is>
          <t>版权所有：                                                                  北京未名潮管理顾问公司</t>
        </is>
      </c>
      <c r="R63" s="46" t="n"/>
      <c r="S63" s="46" t="n"/>
      <c r="T63" s="46" t="n"/>
      <c r="U63" s="46" t="n"/>
      <c r="V63" s="46" t="n"/>
      <c r="W63" s="46" t="n"/>
      <c r="X63" s="46" t="n"/>
      <c r="Y63" s="46" t="n"/>
      <c r="Z63" s="45" t="n"/>
      <c r="AA63" s="102" t="n"/>
      <c r="AB63" s="102" t="n"/>
      <c r="AC63" s="102" t="n"/>
    </row>
    <row r="64">
      <c r="A64" s="102" t="n"/>
      <c r="B64" s="102" t="n"/>
      <c r="C64" s="102" t="n"/>
      <c r="D64" s="102" t="n"/>
      <c r="E64" s="102" t="n"/>
      <c r="F64" s="102" t="n"/>
      <c r="G64" s="102" t="n"/>
      <c r="H64" s="102" t="n"/>
      <c r="I64" s="102" t="n"/>
      <c r="J64" s="102" t="n"/>
      <c r="K64" s="102" t="n"/>
      <c r="L64" s="102" t="n"/>
      <c r="R64" s="78" t="n"/>
      <c r="S64" s="78" t="n"/>
      <c r="T64" s="78" t="n"/>
      <c r="U64" s="78" t="n"/>
      <c r="V64" s="78" t="n"/>
      <c r="W64" s="78" t="n"/>
      <c r="X64" s="78" t="n"/>
      <c r="Y64" s="78" t="n"/>
      <c r="Z64" s="78" t="n"/>
      <c r="AA64" s="102" t="n"/>
      <c r="AB64" s="102" t="n"/>
      <c r="AC64" s="102" t="n"/>
    </row>
    <row r="65">
      <c r="A65" s="102" t="n"/>
      <c r="B65" s="102" t="n"/>
      <c r="C65" s="102" t="n"/>
      <c r="D65" s="102" t="n"/>
      <c r="E65" s="102" t="n"/>
      <c r="F65" s="102" t="n"/>
      <c r="G65" s="102" t="n"/>
      <c r="H65" s="102" t="n"/>
      <c r="I65" s="102" t="n"/>
      <c r="J65" s="102" t="n"/>
      <c r="K65" s="102" t="n"/>
      <c r="L65" s="102" t="n"/>
      <c r="R65" s="78" t="n"/>
      <c r="S65" s="78" t="n"/>
      <c r="T65" s="78" t="n"/>
      <c r="U65" s="78" t="n"/>
      <c r="V65" s="78" t="n"/>
      <c r="W65" s="78" t="n"/>
      <c r="X65" s="78" t="n"/>
      <c r="Y65" s="78" t="n"/>
      <c r="Z65" s="78" t="n"/>
      <c r="AA65" s="102" t="n"/>
      <c r="AB65" s="102" t="n"/>
      <c r="AC65" s="102" t="n"/>
    </row>
    <row r="66">
      <c r="A66" s="102" t="n"/>
      <c r="B66" s="102" t="n"/>
      <c r="C66" s="102" t="n"/>
      <c r="D66" s="102" t="n"/>
      <c r="E66" s="102" t="n"/>
      <c r="F66" s="102" t="n"/>
      <c r="G66" s="102" t="n"/>
      <c r="H66" s="102" t="n"/>
      <c r="I66" s="102" t="n"/>
      <c r="J66" s="102" t="n"/>
      <c r="K66" s="102" t="n"/>
      <c r="L66" s="102" t="n"/>
      <c r="M66" s="46" t="n"/>
      <c r="N66" s="46" t="n"/>
      <c r="O66" s="46" t="n"/>
      <c r="P66" s="46" t="n"/>
      <c r="Q66" s="78" t="n"/>
      <c r="R66" s="78" t="n"/>
      <c r="S66" s="78" t="n"/>
      <c r="T66" s="78" t="n"/>
      <c r="U66" s="78" t="n"/>
      <c r="V66" s="78" t="n"/>
      <c r="W66" s="78" t="n"/>
      <c r="X66" s="78" t="n"/>
      <c r="Y66" s="78" t="n"/>
      <c r="Z66" s="78" t="n"/>
      <c r="AA66" s="102" t="n"/>
      <c r="AB66" s="102" t="n"/>
      <c r="AC66" s="102" t="n"/>
    </row>
  </sheetData>
  <mergeCells count="27">
    <mergeCell ref="B16:C16"/>
    <mergeCell ref="S4:T10"/>
    <mergeCell ref="D12:G12"/>
    <mergeCell ref="M63:Q65"/>
    <mergeCell ref="B18:C18"/>
    <mergeCell ref="A1:T1"/>
    <mergeCell ref="B21:C21"/>
    <mergeCell ref="A5:C5"/>
    <mergeCell ref="A8:C8"/>
    <mergeCell ref="U20:Y21"/>
    <mergeCell ref="B14:C14"/>
    <mergeCell ref="B17:C17"/>
    <mergeCell ref="J12:L12"/>
    <mergeCell ref="A4:C4"/>
    <mergeCell ref="A10:C10"/>
    <mergeCell ref="B13:C13"/>
    <mergeCell ref="U12:Y12"/>
    <mergeCell ref="B19:C19"/>
    <mergeCell ref="A3:T3"/>
    <mergeCell ref="A9:C9"/>
    <mergeCell ref="A2:T2"/>
    <mergeCell ref="U4:U5"/>
    <mergeCell ref="H12:I12"/>
    <mergeCell ref="B15:C15"/>
    <mergeCell ref="B20:C20"/>
    <mergeCell ref="A6:C6"/>
    <mergeCell ref="N12:P12"/>
  </mergeCells>
  <conditionalFormatting sqref="B20:R21">
    <cfRule type="cellIs" priority="1" operator="lessThan" dxfId="0" stopIfTrue="1">
      <formula>0</formula>
    </cfRule>
  </conditionalFormatting>
  <conditionalFormatting sqref="D4:R4 D8:R8">
    <cfRule type="expression" priority="2" dxfId="1" stopIfTrue="1">
      <formula>LEN(TRIM(D4))=0</formula>
    </cfRule>
  </conditionalFormatting>
  <pageMargins left="0.708333333333333" right="0.708333333333333" top="0.747916666666667" bottom="0.747916666666667" header="0.314583333333333" footer="0.314583333333333"/>
  <pageSetup orientation="landscape" paperSize="9" horizontalDpi="180" verticalDpi="180"/>
  <headerFooter>
    <oddHeader/>
    <oddFooter>&amp;L版权所有：北京未名潮管理顾问有限公司何建湘</oddFooter>
    <evenHeader/>
    <evenFooter/>
    <firstHeader/>
    <firstFooter/>
  </headerFooter>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AH165"/>
  <sheetViews>
    <sheetView workbookViewId="0">
      <selection activeCell="A3" sqref="A3:T3"/>
    </sheetView>
  </sheetViews>
  <sheetFormatPr baseColWidth="8" defaultColWidth="9" defaultRowHeight="12"/>
  <cols>
    <col width="9" customWidth="1" style="2" min="1" max="1"/>
    <col width="4.875" customWidth="1" style="3" min="2" max="2"/>
    <col width="4.25" customWidth="1" style="3" min="3" max="3"/>
    <col width="6.625" customWidth="1" style="3" min="4" max="4"/>
    <col width="7" customWidth="1" style="3" min="5" max="5"/>
    <col width="6.375" customWidth="1" style="3" min="6" max="6"/>
    <col width="7" customWidth="1" style="3" min="7" max="7"/>
    <col width="6.125" customWidth="1" style="3" min="8" max="8"/>
    <col width="7" customWidth="1" style="3" min="9" max="9"/>
    <col width="6.375" customWidth="1" style="3" min="10" max="10"/>
    <col width="7" customWidth="1" style="3" min="11" max="11"/>
    <col width="8.125" customWidth="1" style="3" min="12" max="12"/>
    <col width="7" customWidth="1" style="3" min="13" max="13"/>
    <col width="6.125" customWidth="1" style="3" min="14" max="15"/>
    <col width="6.25" customWidth="1" style="3" min="16" max="16"/>
    <col width="7" customWidth="1" style="3" min="17" max="17"/>
    <col width="7.5" customWidth="1" style="3" min="18" max="18"/>
    <col width="5.375" customWidth="1" style="3" min="19" max="19"/>
    <col width="5.125" customWidth="1" style="3" min="20" max="20"/>
    <col width="1.125" customWidth="1" style="4" min="21" max="21"/>
    <col width="4.75" customWidth="1" style="2" min="22" max="22"/>
    <col width="5.25" customWidth="1" style="2" min="23" max="23"/>
    <col width="6.75" customWidth="1" style="2" min="24" max="24"/>
    <col width="7.5" customWidth="1" style="2" min="25" max="25"/>
    <col width="9" customWidth="1" style="2" min="26" max="26"/>
    <col width="5.625" customWidth="1" style="2" min="27" max="27"/>
    <col width="5.25" customWidth="1" style="2" min="28" max="28"/>
    <col width="9" customWidth="1" style="2" min="29" max="16384"/>
  </cols>
  <sheetData>
    <row r="1" ht="41.25" customHeight="1" s="169">
      <c r="A1" s="5" t="inlineStr">
        <is>
          <t xml:space="preserve">         人力资源管理实用工具——绩效考核</t>
        </is>
      </c>
      <c r="U1" s="52" t="n"/>
      <c r="V1" s="52" t="n"/>
      <c r="W1" s="52" t="n"/>
      <c r="X1" s="45" t="n"/>
      <c r="Y1" s="45" t="n"/>
      <c r="Z1" s="45" t="n"/>
      <c r="AA1" s="45" t="n"/>
      <c r="AB1" s="45" t="n"/>
      <c r="AC1" s="45" t="n"/>
      <c r="AD1" s="45" t="n"/>
      <c r="AE1" s="45" t="n"/>
      <c r="AF1" s="45" t="n"/>
      <c r="AG1" s="45" t="n"/>
      <c r="AH1" s="45" t="n"/>
    </row>
    <row r="2" ht="33.75" customHeight="1" s="169">
      <c r="A2" s="6" t="inlineStr">
        <is>
          <t>员工绩效考核成绩明细（含增减指标项说明）</t>
        </is>
      </c>
      <c r="U2" s="53" t="n"/>
      <c r="V2" s="53" t="n"/>
      <c r="W2" s="53" t="n"/>
      <c r="X2" s="45" t="n"/>
      <c r="Y2" s="45" t="n"/>
      <c r="Z2" s="45" t="n"/>
      <c r="AA2" s="45" t="n"/>
      <c r="AB2" s="45" t="n"/>
      <c r="AC2" s="45" t="n"/>
      <c r="AD2" s="45" t="n"/>
      <c r="AE2" s="45" t="n"/>
      <c r="AF2" s="45" t="n"/>
      <c r="AG2" s="45" t="n"/>
      <c r="AH2" s="45" t="n"/>
    </row>
    <row r="3" ht="154.5" customHeight="1" s="169">
      <c r="A3" s="54" t="inlineStr">
        <is>
          <t>说明：本表格为员工“长短板”分析的基础数据表，即员工绩效考核成绩明细（含全体员工各项指标评分明细）。使用方法：第一步：确认好各项指标及权重（表格中所列仅供参考，指标文字内容及权重值可以任意调整，但是增减项目需要慎重）；第二步：在表格右侧设置好评分等级标准；第三步：填入员工的考核成绩基本数据（合计、排名、等级、均值、标杆值都是自动生成的）。注：增加指标项时，目前分析表中预留了5列，如果增添多于5项，需要在分析表中添加预留单元格；减少指标项（删除列）时，如果分析表中第20及21行中超出比例值显示出错，需要手工删除出错数据或者将其改为0值，否则会影响表格上方指标数据的自动呈现。另外，最好不要修改考勤所属列单元格（合并），同时要注意分析表中个别单元格的移动以及格式可能会发生变化，有必要通过手工略微进行调整。</t>
        </is>
      </c>
      <c r="B3" s="170" t="n"/>
      <c r="C3" s="170" t="n"/>
      <c r="D3" s="170" t="n"/>
      <c r="E3" s="170" t="n"/>
      <c r="F3" s="170" t="n"/>
      <c r="G3" s="170" t="n"/>
      <c r="H3" s="170" t="n"/>
      <c r="I3" s="170" t="n"/>
      <c r="J3" s="170" t="n"/>
      <c r="K3" s="170" t="n"/>
      <c r="L3" s="170" t="n"/>
      <c r="M3" s="170" t="n"/>
      <c r="N3" s="170" t="n"/>
      <c r="O3" s="170" t="n"/>
      <c r="P3" s="170" t="n"/>
      <c r="Q3" s="170" t="n"/>
      <c r="R3" s="170" t="n"/>
      <c r="S3" s="170" t="n"/>
      <c r="T3" s="170" t="n"/>
      <c r="U3" s="55" t="n"/>
      <c r="V3" s="55" t="n"/>
      <c r="W3" s="55" t="n"/>
      <c r="X3" s="45" t="n"/>
      <c r="Y3" s="45" t="n"/>
      <c r="Z3" s="45" t="n"/>
      <c r="AA3" s="45" t="n"/>
      <c r="AB3" s="45" t="n"/>
      <c r="AC3" s="45" t="n"/>
      <c r="AD3" s="45" t="n"/>
      <c r="AE3" s="45" t="n"/>
      <c r="AF3" s="45" t="n"/>
      <c r="AG3" s="45" t="n"/>
      <c r="AH3" s="45" t="n"/>
    </row>
    <row r="4" ht="24" customFormat="1" customHeight="1" s="1">
      <c r="A4" s="9" t="inlineStr">
        <is>
          <t>指标类别</t>
        </is>
      </c>
      <c r="B4" s="203" t="inlineStr">
        <is>
          <t xml:space="preserve">考勤 </t>
        </is>
      </c>
      <c r="C4" s="11">
        <f>B6</f>
        <v/>
      </c>
      <c r="D4" s="204" t="inlineStr">
        <is>
          <t>专业知识和技能方面</t>
        </is>
      </c>
      <c r="E4" s="205" t="n"/>
      <c r="F4" s="205" t="n"/>
      <c r="G4" s="205" t="n"/>
      <c r="H4" s="47">
        <f>SUM(D6:I6)</f>
        <v/>
      </c>
      <c r="I4" s="187" t="n"/>
      <c r="J4" s="206" t="inlineStr">
        <is>
          <t xml:space="preserve">实际工作达成情况 </t>
        </is>
      </c>
      <c r="K4" s="205" t="n"/>
      <c r="L4" s="205" t="n"/>
      <c r="M4" s="50">
        <f>SUM(J6:M6)</f>
        <v/>
      </c>
      <c r="N4" s="204" t="inlineStr">
        <is>
          <t xml:space="preserve">态度和品质方面 </t>
        </is>
      </c>
      <c r="O4" s="205" t="n"/>
      <c r="P4" s="205" t="n"/>
      <c r="Q4" s="47">
        <f>SUM(N6:Q6)</f>
        <v/>
      </c>
      <c r="R4" s="56" t="n"/>
      <c r="S4" s="57" t="n"/>
      <c r="T4" s="58" t="n"/>
      <c r="U4" s="59" t="n"/>
      <c r="V4" s="64" t="inlineStr">
        <is>
          <t>评分等级标准设置                           （可随意设置数值标准，只需要在黄色区域进行设置即可）</t>
        </is>
      </c>
      <c r="Z4" s="79" t="inlineStr">
        <is>
          <t>注：标准值设置由小到大。左侧区间数值为自动生成，表示标准值对应的区间数值。</t>
        </is>
      </c>
      <c r="AA4" s="80" t="n"/>
      <c r="AB4" s="80" t="n"/>
      <c r="AC4" s="81" t="n"/>
      <c r="AD4" s="81" t="n"/>
      <c r="AE4" s="81" t="n"/>
      <c r="AF4" s="81" t="n"/>
      <c r="AG4" s="81" t="n"/>
      <c r="AH4" s="81" t="n"/>
    </row>
    <row r="5" ht="18" customFormat="1" customHeight="1" s="1">
      <c r="A5" s="15" t="inlineStr">
        <is>
          <t>指标序号</t>
        </is>
      </c>
      <c r="B5" s="207" t="inlineStr">
        <is>
          <t>指标1</t>
        </is>
      </c>
      <c r="C5" s="187" t="n"/>
      <c r="D5" s="208" t="inlineStr">
        <is>
          <t>指标2</t>
        </is>
      </c>
      <c r="E5" s="208" t="inlineStr">
        <is>
          <t>指标3</t>
        </is>
      </c>
      <c r="F5" s="208" t="inlineStr">
        <is>
          <t xml:space="preserve">指标4 </t>
        </is>
      </c>
      <c r="G5" s="208" t="inlineStr">
        <is>
          <t>指标5</t>
        </is>
      </c>
      <c r="H5" s="208" t="inlineStr">
        <is>
          <t>指标6</t>
        </is>
      </c>
      <c r="I5" s="208" t="inlineStr">
        <is>
          <t>指标7</t>
        </is>
      </c>
      <c r="J5" s="209" t="inlineStr">
        <is>
          <t>指标8</t>
        </is>
      </c>
      <c r="K5" s="209" t="inlineStr">
        <is>
          <t>指标9</t>
        </is>
      </c>
      <c r="L5" s="209" t="inlineStr">
        <is>
          <t>指标10</t>
        </is>
      </c>
      <c r="M5" s="209" t="inlineStr">
        <is>
          <t>指标11</t>
        </is>
      </c>
      <c r="N5" s="208" t="inlineStr">
        <is>
          <t>指标12</t>
        </is>
      </c>
      <c r="O5" s="208" t="inlineStr">
        <is>
          <t>指标13</t>
        </is>
      </c>
      <c r="P5" s="208" t="inlineStr">
        <is>
          <t>指标14</t>
        </is>
      </c>
      <c r="Q5" s="208" t="inlineStr">
        <is>
          <t>指标15</t>
        </is>
      </c>
      <c r="R5" s="61" t="n"/>
      <c r="S5" s="62" t="n"/>
      <c r="T5" s="63" t="n"/>
      <c r="U5" s="59" t="n"/>
      <c r="AA5" s="80" t="n"/>
      <c r="AB5" s="80" t="n"/>
      <c r="AC5" s="81" t="n"/>
      <c r="AD5" s="81" t="n"/>
      <c r="AE5" s="81" t="n"/>
      <c r="AF5" s="81" t="n"/>
      <c r="AG5" s="81" t="n"/>
      <c r="AH5" s="81" t="n"/>
    </row>
    <row r="6" ht="18" customFormat="1" customHeight="1" s="1">
      <c r="A6" s="15" t="inlineStr">
        <is>
          <t>权重分值</t>
        </is>
      </c>
      <c r="B6" s="19" t="n">
        <v>0.1</v>
      </c>
      <c r="C6" s="187" t="n"/>
      <c r="D6" s="21" t="n">
        <v>0.2</v>
      </c>
      <c r="E6" s="21" t="n">
        <v>0.05</v>
      </c>
      <c r="F6" s="21" t="n">
        <v>0.05</v>
      </c>
      <c r="G6" s="21" t="n">
        <v>0.05</v>
      </c>
      <c r="H6" s="21" t="n">
        <v>0.05</v>
      </c>
      <c r="I6" s="21" t="n">
        <v>0.05</v>
      </c>
      <c r="J6" s="20" t="n">
        <v>0.12</v>
      </c>
      <c r="K6" s="20" t="n">
        <v>0.05</v>
      </c>
      <c r="L6" s="20" t="n">
        <v>0.05</v>
      </c>
      <c r="M6" s="20" t="n">
        <v>0.08</v>
      </c>
      <c r="N6" s="21" t="n">
        <v>0.05</v>
      </c>
      <c r="O6" s="21" t="n">
        <v>0.05</v>
      </c>
      <c r="P6" s="21" t="n">
        <v>0.03</v>
      </c>
      <c r="Q6" s="21" t="n">
        <v>0.02</v>
      </c>
      <c r="R6" s="61" t="n"/>
      <c r="S6" s="62" t="n"/>
      <c r="T6" s="63" t="n"/>
      <c r="U6" s="59" t="n"/>
      <c r="V6" s="210" t="n"/>
      <c r="W6" s="210" t="n"/>
      <c r="X6" s="210" t="n"/>
      <c r="Y6" s="210" t="n"/>
      <c r="AA6" s="80" t="n"/>
      <c r="AB6" s="80" t="n"/>
      <c r="AC6" s="81" t="n"/>
      <c r="AD6" s="81" t="n"/>
      <c r="AE6" s="81" t="n"/>
      <c r="AF6" s="81" t="n"/>
      <c r="AG6" s="81" t="n"/>
      <c r="AH6" s="81" t="n"/>
    </row>
    <row r="7" ht="58.5" customHeight="1" s="169">
      <c r="A7" s="22" t="inlineStr">
        <is>
          <t>指标明细</t>
        </is>
      </c>
      <c r="B7" s="211" t="inlineStr">
        <is>
          <t>出勤情况</t>
        </is>
      </c>
      <c r="C7" s="187" t="n"/>
      <c r="D7" s="212" t="inlineStr">
        <is>
          <t>专业知识能力</t>
        </is>
      </c>
      <c r="E7" s="212" t="inlineStr">
        <is>
          <t>沟通及理解能力</t>
        </is>
      </c>
      <c r="F7" s="212" t="inlineStr">
        <is>
          <t>团队协作能力</t>
        </is>
      </c>
      <c r="G7" s="212" t="inlineStr">
        <is>
          <t>服务意识和亲和力</t>
        </is>
      </c>
      <c r="H7" s="212" t="inlineStr">
        <is>
          <t>创新能力</t>
        </is>
      </c>
      <c r="I7" s="212" t="inlineStr">
        <is>
          <t>学习进取能力</t>
        </is>
      </c>
      <c r="J7" s="212" t="inlineStr">
        <is>
          <t>工作执行力</t>
        </is>
      </c>
      <c r="K7" s="212" t="inlineStr">
        <is>
          <t>工作效率及抗压性</t>
        </is>
      </c>
      <c r="L7" s="212" t="inlineStr">
        <is>
          <t>工作任务饱和度和难易度</t>
        </is>
      </c>
      <c r="M7" s="212" t="inlineStr">
        <is>
          <t>工作经验契合度</t>
        </is>
      </c>
      <c r="N7" s="212" t="inlineStr">
        <is>
          <t>诚实守信</t>
        </is>
      </c>
      <c r="O7" s="212" t="inlineStr">
        <is>
          <t>责任心</t>
        </is>
      </c>
      <c r="P7" s="212" t="inlineStr">
        <is>
          <t>职业道德</t>
        </is>
      </c>
      <c r="Q7" s="212" t="inlineStr">
        <is>
          <t>工作热情与精神面貌</t>
        </is>
      </c>
      <c r="R7" s="61" t="n"/>
      <c r="S7" s="62" t="n"/>
      <c r="T7" s="63" t="n"/>
      <c r="U7" s="59" t="n"/>
      <c r="V7" s="213" t="inlineStr">
        <is>
          <t>区间数值（自动显示）</t>
        </is>
      </c>
      <c r="W7" s="214" t="n"/>
      <c r="X7" s="67" t="inlineStr">
        <is>
          <t>标准值</t>
        </is>
      </c>
      <c r="Y7" s="82" t="inlineStr">
        <is>
          <t>等级</t>
        </is>
      </c>
      <c r="AA7" s="80" t="n"/>
      <c r="AB7" s="80" t="n"/>
      <c r="AC7" s="45" t="n"/>
      <c r="AD7" s="45" t="n"/>
      <c r="AE7" s="45" t="n"/>
      <c r="AF7" s="45" t="n"/>
      <c r="AG7" s="45" t="n"/>
      <c r="AH7" s="45" t="n"/>
    </row>
    <row r="8" ht="26.25" customHeight="1" s="169">
      <c r="A8" s="25" t="inlineStr">
        <is>
          <t>员工姓名</t>
        </is>
      </c>
      <c r="B8" s="26" t="inlineStr">
        <is>
          <t>评分值</t>
        </is>
      </c>
      <c r="C8" s="187" t="n"/>
      <c r="D8" s="26" t="inlineStr">
        <is>
          <t>评分值</t>
        </is>
      </c>
      <c r="E8" s="26" t="inlineStr">
        <is>
          <t>评分值</t>
        </is>
      </c>
      <c r="F8" s="26" t="inlineStr">
        <is>
          <t>评分值</t>
        </is>
      </c>
      <c r="G8" s="26" t="inlineStr">
        <is>
          <t>评分值</t>
        </is>
      </c>
      <c r="H8" s="26" t="inlineStr">
        <is>
          <t>评分值</t>
        </is>
      </c>
      <c r="I8" s="26" t="inlineStr">
        <is>
          <t>评分值</t>
        </is>
      </c>
      <c r="J8" s="26" t="inlineStr">
        <is>
          <t>评分值</t>
        </is>
      </c>
      <c r="K8" s="26" t="inlineStr">
        <is>
          <t>评分值</t>
        </is>
      </c>
      <c r="L8" s="26" t="inlineStr">
        <is>
          <t>评分值</t>
        </is>
      </c>
      <c r="M8" s="26" t="inlineStr">
        <is>
          <t>评分值</t>
        </is>
      </c>
      <c r="N8" s="26" t="inlineStr">
        <is>
          <t>评分值</t>
        </is>
      </c>
      <c r="O8" s="26" t="inlineStr">
        <is>
          <t>评分值</t>
        </is>
      </c>
      <c r="P8" s="26" t="inlineStr">
        <is>
          <t>评分值</t>
        </is>
      </c>
      <c r="Q8" s="26" t="inlineStr">
        <is>
          <t>评分值</t>
        </is>
      </c>
      <c r="R8" s="68" t="inlineStr">
        <is>
          <t>评分值合计</t>
        </is>
      </c>
      <c r="S8" s="69" t="inlineStr">
        <is>
          <t>排名</t>
        </is>
      </c>
      <c r="T8" s="70" t="inlineStr">
        <is>
          <t>等级</t>
        </is>
      </c>
      <c r="U8" s="59" t="n"/>
      <c r="V8" s="71">
        <f>X8</f>
        <v/>
      </c>
      <c r="W8" s="71">
        <f>X9-1</f>
        <v/>
      </c>
      <c r="X8" s="72" t="n">
        <v>0</v>
      </c>
      <c r="Y8" s="71" t="inlineStr">
        <is>
          <t>E</t>
        </is>
      </c>
      <c r="AA8" s="45" t="n"/>
      <c r="AB8" s="45" t="n"/>
      <c r="AC8" s="45" t="n"/>
      <c r="AD8" s="45" t="n"/>
      <c r="AE8" s="45" t="n"/>
      <c r="AF8" s="45" t="n"/>
      <c r="AG8" s="45" t="n"/>
      <c r="AH8" s="45" t="n"/>
    </row>
    <row r="9" ht="19.5" customHeight="1" s="169">
      <c r="A9" s="215" t="inlineStr">
        <is>
          <t>美人鱼1</t>
        </is>
      </c>
      <c r="B9" s="216" t="n">
        <v>10</v>
      </c>
      <c r="C9" s="190" t="n"/>
      <c r="D9" s="217" t="n">
        <v>16</v>
      </c>
      <c r="E9" s="218" t="n">
        <v>3</v>
      </c>
      <c r="F9" s="217" t="n">
        <v>2</v>
      </c>
      <c r="G9" s="218" t="n">
        <v>3</v>
      </c>
      <c r="H9" s="217" t="n">
        <v>3</v>
      </c>
      <c r="I9" s="218" t="n">
        <v>2</v>
      </c>
      <c r="J9" s="217" t="n">
        <v>12</v>
      </c>
      <c r="K9" s="218" t="n">
        <v>2</v>
      </c>
      <c r="L9" s="217" t="n">
        <v>3</v>
      </c>
      <c r="M9" s="218" t="n">
        <v>6.4</v>
      </c>
      <c r="N9" s="217" t="n">
        <v>5</v>
      </c>
      <c r="O9" s="218" t="n">
        <v>4</v>
      </c>
      <c r="P9" s="217" t="n">
        <v>2.4</v>
      </c>
      <c r="Q9" s="218" t="n">
        <v>2</v>
      </c>
      <c r="R9" s="219">
        <f>SUM(B9:Q9)</f>
        <v/>
      </c>
      <c r="S9" s="220">
        <f>RANK(R9,$R$9:$R$38)</f>
        <v/>
      </c>
      <c r="T9" s="221">
        <f>VLOOKUP($R9,$X$8:$Y$12,2,1)</f>
        <v/>
      </c>
      <c r="U9" s="222" t="n"/>
      <c r="V9" s="77">
        <f>X9</f>
        <v/>
      </c>
      <c r="W9" s="77">
        <f>X10-1</f>
        <v/>
      </c>
      <c r="X9" s="72" t="n">
        <v>60</v>
      </c>
      <c r="Y9" s="77" t="inlineStr">
        <is>
          <t>D</t>
        </is>
      </c>
      <c r="AA9" s="45" t="n"/>
      <c r="AB9" s="45" t="n"/>
      <c r="AC9" s="45" t="n"/>
      <c r="AD9" s="45" t="n"/>
      <c r="AE9" s="45" t="n"/>
      <c r="AF9" s="45" t="n"/>
      <c r="AG9" s="45" t="n"/>
      <c r="AH9" s="45" t="n"/>
    </row>
    <row r="10" ht="19.5" customHeight="1" s="169">
      <c r="A10" s="223" t="inlineStr">
        <is>
          <t>美人鱼2</t>
        </is>
      </c>
      <c r="B10" s="224" t="n">
        <v>10</v>
      </c>
      <c r="C10" s="192" t="n"/>
      <c r="D10" s="225" t="n">
        <v>8</v>
      </c>
      <c r="E10" s="226" t="n">
        <v>2</v>
      </c>
      <c r="F10" s="225" t="n">
        <v>3</v>
      </c>
      <c r="G10" s="226" t="n">
        <v>2</v>
      </c>
      <c r="H10" s="225" t="n">
        <v>5</v>
      </c>
      <c r="I10" s="226" t="n">
        <v>3</v>
      </c>
      <c r="J10" s="225" t="n">
        <v>12</v>
      </c>
      <c r="K10" s="226" t="n">
        <v>3</v>
      </c>
      <c r="L10" s="225" t="n">
        <v>3</v>
      </c>
      <c r="M10" s="226" t="n">
        <v>3.2</v>
      </c>
      <c r="N10" s="225" t="n">
        <v>2</v>
      </c>
      <c r="O10" s="226" t="n">
        <v>5</v>
      </c>
      <c r="P10" s="225" t="n">
        <v>1.8</v>
      </c>
      <c r="Q10" s="226" t="n">
        <v>1.6</v>
      </c>
      <c r="R10" s="219">
        <f>SUM(B10:Q10)</f>
        <v/>
      </c>
      <c r="S10" s="220">
        <f>RANK(R10,$R$9:$R$38)</f>
        <v/>
      </c>
      <c r="T10" s="221">
        <f>VLOOKUP($R10,$X$8:$Y$12,2,1)</f>
        <v/>
      </c>
      <c r="U10" s="222" t="n"/>
      <c r="V10" s="71">
        <f>X10</f>
        <v/>
      </c>
      <c r="W10" s="71">
        <f>X11-1</f>
        <v/>
      </c>
      <c r="X10" s="72" t="n">
        <v>70</v>
      </c>
      <c r="Y10" s="71" t="inlineStr">
        <is>
          <t>C</t>
        </is>
      </c>
      <c r="AA10" s="45" t="n"/>
      <c r="AB10" s="45" t="n"/>
      <c r="AC10" s="45" t="n"/>
      <c r="AD10" s="45" t="n"/>
      <c r="AE10" s="45" t="n"/>
      <c r="AF10" s="45" t="n"/>
      <c r="AG10" s="45" t="n"/>
      <c r="AH10" s="45" t="n"/>
    </row>
    <row r="11" ht="19.5" customHeight="1" s="169">
      <c r="A11" s="227" t="inlineStr">
        <is>
          <t>美人鱼3</t>
        </is>
      </c>
      <c r="B11" s="228" t="n">
        <v>5</v>
      </c>
      <c r="C11" s="192" t="n"/>
      <c r="D11" s="229" t="n">
        <v>12</v>
      </c>
      <c r="E11" s="230" t="n">
        <v>4</v>
      </c>
      <c r="F11" s="229" t="n">
        <v>4</v>
      </c>
      <c r="G11" s="230" t="n">
        <v>4</v>
      </c>
      <c r="H11" s="229" t="n">
        <v>3</v>
      </c>
      <c r="I11" s="230" t="n">
        <v>2</v>
      </c>
      <c r="J11" s="229" t="n">
        <v>4.8</v>
      </c>
      <c r="K11" s="230" t="n">
        <v>1</v>
      </c>
      <c r="L11" s="229" t="n">
        <v>5</v>
      </c>
      <c r="M11" s="230" t="n">
        <v>4.8</v>
      </c>
      <c r="N11" s="229" t="n">
        <v>4</v>
      </c>
      <c r="O11" s="230" t="n">
        <v>5</v>
      </c>
      <c r="P11" s="229" t="n">
        <v>1.2</v>
      </c>
      <c r="Q11" s="230" t="n">
        <v>1.6</v>
      </c>
      <c r="R11" s="219">
        <f>SUM(B11:Q11)</f>
        <v/>
      </c>
      <c r="S11" s="220">
        <f>RANK(R11,$R$9:$R$38)</f>
        <v/>
      </c>
      <c r="T11" s="221">
        <f>VLOOKUP($R11,$X$8:$Y$12,2,1)</f>
        <v/>
      </c>
      <c r="U11" s="222" t="n"/>
      <c r="V11" s="77">
        <f>X11</f>
        <v/>
      </c>
      <c r="W11" s="77">
        <f>X12-1</f>
        <v/>
      </c>
      <c r="X11" s="72" t="n">
        <v>80</v>
      </c>
      <c r="Y11" s="77" t="inlineStr">
        <is>
          <t>B</t>
        </is>
      </c>
      <c r="AA11" s="45" t="n"/>
      <c r="AB11" s="45" t="n"/>
      <c r="AC11" s="45" t="n"/>
      <c r="AD11" s="45" t="n"/>
      <c r="AE11" s="45" t="n"/>
      <c r="AF11" s="45" t="n"/>
      <c r="AG11" s="45" t="n"/>
      <c r="AH11" s="45" t="n"/>
    </row>
    <row r="12" ht="19.5" customHeight="1" s="169">
      <c r="A12" s="223" t="inlineStr">
        <is>
          <t>美人鱼4</t>
        </is>
      </c>
      <c r="B12" s="231" t="n">
        <v>8</v>
      </c>
      <c r="C12" s="192" t="n"/>
      <c r="D12" s="225" t="n">
        <v>8</v>
      </c>
      <c r="E12" s="226" t="n">
        <v>2</v>
      </c>
      <c r="F12" s="225" t="n">
        <v>3</v>
      </c>
      <c r="G12" s="226" t="n">
        <v>2</v>
      </c>
      <c r="H12" s="225" t="n">
        <v>2</v>
      </c>
      <c r="I12" s="226" t="n">
        <v>3</v>
      </c>
      <c r="J12" s="225" t="n">
        <v>9.6</v>
      </c>
      <c r="K12" s="226" t="n">
        <v>3</v>
      </c>
      <c r="L12" s="225" t="n">
        <v>4</v>
      </c>
      <c r="M12" s="226" t="n">
        <v>3.2</v>
      </c>
      <c r="N12" s="225" t="n">
        <v>2</v>
      </c>
      <c r="O12" s="226" t="n">
        <v>3</v>
      </c>
      <c r="P12" s="225" t="n">
        <v>2.4</v>
      </c>
      <c r="Q12" s="226" t="n">
        <v>1.2</v>
      </c>
      <c r="R12" s="219">
        <f>SUM(B12:Q12)</f>
        <v/>
      </c>
      <c r="S12" s="220">
        <f>RANK(R12,$R$9:$R$38)</f>
        <v/>
      </c>
      <c r="T12" s="221">
        <f>VLOOKUP($R12,$X$8:$Y$12,2,1)</f>
        <v/>
      </c>
      <c r="U12" s="222" t="n"/>
      <c r="V12" s="71">
        <f>X12</f>
        <v/>
      </c>
      <c r="W12" s="71" t="n">
        <v>100</v>
      </c>
      <c r="X12" s="72" t="n">
        <v>90</v>
      </c>
      <c r="Y12" s="71" t="inlineStr">
        <is>
          <t>A</t>
        </is>
      </c>
      <c r="AA12" s="45" t="n"/>
      <c r="AB12" s="45" t="n"/>
      <c r="AC12" s="45" t="n"/>
      <c r="AD12" s="45" t="n"/>
      <c r="AE12" s="45" t="n"/>
      <c r="AF12" s="45" t="n"/>
      <c r="AG12" s="45" t="n"/>
      <c r="AH12" s="45" t="n"/>
    </row>
    <row r="13" ht="19.5" customHeight="1" s="169">
      <c r="A13" s="227" t="inlineStr">
        <is>
          <t>美人鱼5</t>
        </is>
      </c>
      <c r="B13" s="228" t="n">
        <v>4</v>
      </c>
      <c r="C13" s="192" t="n"/>
      <c r="D13" s="229" t="n">
        <v>12</v>
      </c>
      <c r="E13" s="230" t="n">
        <v>3</v>
      </c>
      <c r="F13" s="229" t="n">
        <v>5</v>
      </c>
      <c r="G13" s="230" t="n">
        <v>3</v>
      </c>
      <c r="H13" s="229" t="n">
        <v>5</v>
      </c>
      <c r="I13" s="230" t="n">
        <v>1</v>
      </c>
      <c r="J13" s="229" t="n">
        <v>4.8</v>
      </c>
      <c r="K13" s="230" t="n">
        <v>5</v>
      </c>
      <c r="L13" s="229" t="n">
        <v>2</v>
      </c>
      <c r="M13" s="230" t="n">
        <v>4.8</v>
      </c>
      <c r="N13" s="229" t="n">
        <v>3</v>
      </c>
      <c r="O13" s="230" t="n">
        <v>2</v>
      </c>
      <c r="P13" s="229" t="n">
        <v>3</v>
      </c>
      <c r="Q13" s="230" t="n">
        <v>2</v>
      </c>
      <c r="R13" s="219">
        <f>SUM(B13:Q13)</f>
        <v/>
      </c>
      <c r="S13" s="220">
        <f>RANK(R13,$R$9:$R$38)</f>
        <v/>
      </c>
      <c r="T13" s="221">
        <f>VLOOKUP($R13,$X$8:$Y$12,2,1)</f>
        <v/>
      </c>
      <c r="U13" s="45" t="n"/>
      <c r="V13" s="45" t="n"/>
      <c r="W13" s="45" t="n"/>
      <c r="X13" s="45" t="n"/>
      <c r="Y13" s="45" t="n"/>
      <c r="Z13" s="45" t="n"/>
      <c r="AA13" s="45" t="n"/>
      <c r="AB13" s="45" t="n"/>
      <c r="AC13" s="45" t="n"/>
      <c r="AD13" s="45" t="n"/>
      <c r="AE13" s="45" t="n"/>
      <c r="AF13" s="45" t="n"/>
      <c r="AG13" s="45" t="n"/>
      <c r="AH13" s="45" t="n"/>
    </row>
    <row r="14" ht="19.5" customHeight="1" s="169">
      <c r="A14" s="223" t="inlineStr">
        <is>
          <t>美人鱼6</t>
        </is>
      </c>
      <c r="B14" s="231" t="n">
        <v>6</v>
      </c>
      <c r="C14" s="192" t="n"/>
      <c r="D14" s="225" t="n">
        <v>20</v>
      </c>
      <c r="E14" s="226" t="n">
        <v>1</v>
      </c>
      <c r="F14" s="225" t="n">
        <v>3</v>
      </c>
      <c r="G14" s="226" t="n">
        <v>1</v>
      </c>
      <c r="H14" s="225" t="n">
        <v>4</v>
      </c>
      <c r="I14" s="226" t="n">
        <v>3</v>
      </c>
      <c r="J14" s="225" t="n">
        <v>7.2</v>
      </c>
      <c r="K14" s="226" t="n">
        <v>3</v>
      </c>
      <c r="L14" s="225" t="n">
        <v>5</v>
      </c>
      <c r="M14" s="226" t="n">
        <v>8</v>
      </c>
      <c r="N14" s="225" t="n">
        <v>3</v>
      </c>
      <c r="O14" s="226" t="n">
        <v>5</v>
      </c>
      <c r="P14" s="225" t="n">
        <v>2.4</v>
      </c>
      <c r="Q14" s="226" t="n">
        <v>1.2</v>
      </c>
      <c r="R14" s="219">
        <f>SUM(B14:Q14)</f>
        <v/>
      </c>
      <c r="S14" s="220">
        <f>RANK(R14,$R$9:$R$38)</f>
        <v/>
      </c>
      <c r="T14" s="221">
        <f>VLOOKUP($R14,$X$8:$Y$12,2,1)</f>
        <v/>
      </c>
      <c r="U14" s="45" t="n"/>
      <c r="V14" s="45" t="n"/>
      <c r="W14" s="45" t="n"/>
      <c r="X14" s="45" t="n"/>
      <c r="Y14" s="45" t="n"/>
      <c r="Z14" s="45" t="n"/>
      <c r="AA14" s="45" t="n"/>
      <c r="AB14" s="45" t="n"/>
      <c r="AC14" s="45" t="n"/>
      <c r="AD14" s="45" t="n"/>
      <c r="AE14" s="45" t="n"/>
      <c r="AF14" s="45" t="n"/>
      <c r="AG14" s="45" t="n"/>
      <c r="AH14" s="45" t="n"/>
    </row>
    <row r="15" ht="19.5" customHeight="1" s="169">
      <c r="A15" s="227" t="inlineStr">
        <is>
          <t>美人鱼7</t>
        </is>
      </c>
      <c r="B15" s="228" t="n">
        <v>7</v>
      </c>
      <c r="C15" s="192" t="n"/>
      <c r="D15" s="229" t="n">
        <v>12</v>
      </c>
      <c r="E15" s="230" t="n">
        <v>3</v>
      </c>
      <c r="F15" s="229" t="n">
        <v>2</v>
      </c>
      <c r="G15" s="230" t="n">
        <v>3</v>
      </c>
      <c r="H15" s="229" t="n">
        <v>5</v>
      </c>
      <c r="I15" s="230" t="n">
        <v>5</v>
      </c>
      <c r="J15" s="229" t="n">
        <v>7.2</v>
      </c>
      <c r="K15" s="230" t="n">
        <v>2</v>
      </c>
      <c r="L15" s="229" t="n">
        <v>1</v>
      </c>
      <c r="M15" s="230" t="n">
        <v>4.8</v>
      </c>
      <c r="N15" s="229" t="n">
        <v>2</v>
      </c>
      <c r="O15" s="230" t="n">
        <v>4</v>
      </c>
      <c r="P15" s="229" t="n">
        <v>1.8</v>
      </c>
      <c r="Q15" s="230" t="n">
        <v>2</v>
      </c>
      <c r="R15" s="219">
        <f>SUM(B15:Q15)</f>
        <v/>
      </c>
      <c r="S15" s="220">
        <f>RANK(R15,$R$9:$R$38)</f>
        <v/>
      </c>
      <c r="T15" s="221">
        <f>VLOOKUP($R15,$X$8:$Y$12,2,1)</f>
        <v/>
      </c>
      <c r="U15" s="45" t="n"/>
      <c r="V15" s="45" t="n"/>
      <c r="W15" s="45" t="n"/>
      <c r="X15" s="45" t="n"/>
      <c r="Y15" s="45" t="n"/>
      <c r="Z15" s="45" t="n"/>
      <c r="AA15" s="45" t="n"/>
      <c r="AB15" s="45" t="n"/>
      <c r="AC15" s="45" t="n"/>
      <c r="AD15" s="45" t="n"/>
      <c r="AE15" s="45" t="n"/>
      <c r="AF15" s="45" t="n"/>
      <c r="AG15" s="45" t="n"/>
      <c r="AH15" s="45" t="n"/>
    </row>
    <row r="16" ht="19.5" customHeight="1" s="169">
      <c r="A16" s="223" t="inlineStr">
        <is>
          <t>美人鱼8</t>
        </is>
      </c>
      <c r="B16" s="231" t="n">
        <v>6</v>
      </c>
      <c r="C16" s="192" t="n"/>
      <c r="D16" s="225" t="n">
        <v>8</v>
      </c>
      <c r="E16" s="226" t="n">
        <v>5</v>
      </c>
      <c r="F16" s="225" t="n">
        <v>5</v>
      </c>
      <c r="G16" s="226" t="n">
        <v>5</v>
      </c>
      <c r="H16" s="225" t="n">
        <v>4</v>
      </c>
      <c r="I16" s="226" t="n">
        <v>3</v>
      </c>
      <c r="J16" s="225" t="n">
        <v>4.8</v>
      </c>
      <c r="K16" s="226" t="n">
        <v>5</v>
      </c>
      <c r="L16" s="225" t="n">
        <v>2</v>
      </c>
      <c r="M16" s="226" t="n">
        <v>8</v>
      </c>
      <c r="N16" s="225" t="n">
        <v>5</v>
      </c>
      <c r="O16" s="226" t="n">
        <v>5</v>
      </c>
      <c r="P16" s="225" t="n">
        <v>1.2</v>
      </c>
      <c r="Q16" s="226" t="n">
        <v>1.2</v>
      </c>
      <c r="R16" s="219">
        <f>SUM(B16:Q16)</f>
        <v/>
      </c>
      <c r="S16" s="220">
        <f>RANK(R16,$R$9:$R$38)</f>
        <v/>
      </c>
      <c r="T16" s="221">
        <f>VLOOKUP($R16,$X$8:$Y$12,2,1)</f>
        <v/>
      </c>
      <c r="U16" s="45" t="n"/>
      <c r="V16" s="45" t="n"/>
      <c r="W16" s="45" t="n"/>
      <c r="X16" s="45" t="n"/>
      <c r="Y16" s="45" t="n"/>
      <c r="Z16" s="45" t="n"/>
      <c r="AA16" s="45" t="n"/>
      <c r="AB16" s="45" t="n"/>
      <c r="AC16" s="45" t="n"/>
      <c r="AD16" s="45" t="n"/>
      <c r="AE16" s="45" t="n"/>
      <c r="AF16" s="45" t="n"/>
      <c r="AG16" s="45" t="n"/>
      <c r="AH16" s="45" t="n"/>
    </row>
    <row r="17" ht="19.5" customHeight="1" s="169">
      <c r="A17" s="227" t="inlineStr">
        <is>
          <t>美人鱼9</t>
        </is>
      </c>
      <c r="B17" s="228" t="n">
        <v>10</v>
      </c>
      <c r="C17" s="192" t="n"/>
      <c r="D17" s="229" t="n">
        <v>20</v>
      </c>
      <c r="E17" s="230" t="n">
        <v>4</v>
      </c>
      <c r="F17" s="229" t="n">
        <v>5</v>
      </c>
      <c r="G17" s="230" t="n">
        <v>4</v>
      </c>
      <c r="H17" s="229" t="n">
        <v>5</v>
      </c>
      <c r="I17" s="230" t="n">
        <v>5</v>
      </c>
      <c r="J17" s="229" t="n">
        <v>12</v>
      </c>
      <c r="K17" s="230" t="n">
        <v>4</v>
      </c>
      <c r="L17" s="229" t="n">
        <v>3</v>
      </c>
      <c r="M17" s="230" t="n">
        <v>4.8</v>
      </c>
      <c r="N17" s="229" t="n">
        <v>5</v>
      </c>
      <c r="O17" s="230" t="n">
        <v>5</v>
      </c>
      <c r="P17" s="229" t="n">
        <v>3</v>
      </c>
      <c r="Q17" s="230" t="n">
        <v>2</v>
      </c>
      <c r="R17" s="219">
        <f>SUM(B17:Q17)</f>
        <v/>
      </c>
      <c r="S17" s="220">
        <f>RANK(R17,$R$9:$R$38)</f>
        <v/>
      </c>
      <c r="T17" s="221">
        <f>VLOOKUP($R17,$X$8:$Y$12,2,1)</f>
        <v/>
      </c>
      <c r="U17" s="45" t="n"/>
      <c r="V17" s="45" t="n"/>
      <c r="W17" s="45" t="n"/>
      <c r="X17" s="45" t="n"/>
      <c r="Y17" s="45" t="n"/>
      <c r="Z17" s="45" t="n"/>
      <c r="AA17" s="45" t="n"/>
      <c r="AB17" s="45" t="n"/>
      <c r="AC17" s="45" t="n"/>
      <c r="AD17" s="45" t="n"/>
      <c r="AE17" s="45" t="n"/>
      <c r="AF17" s="45" t="n"/>
      <c r="AG17" s="45" t="n"/>
      <c r="AH17" s="45" t="n"/>
    </row>
    <row r="18" ht="19.5" customHeight="1" s="169">
      <c r="A18" s="223" t="inlineStr">
        <is>
          <t>美人鱼10</t>
        </is>
      </c>
      <c r="B18" s="231" t="n">
        <v>6</v>
      </c>
      <c r="C18" s="192" t="n"/>
      <c r="D18" s="225" t="n">
        <v>16</v>
      </c>
      <c r="E18" s="226" t="n">
        <v>2</v>
      </c>
      <c r="F18" s="225" t="n">
        <v>5</v>
      </c>
      <c r="G18" s="226" t="n">
        <v>2</v>
      </c>
      <c r="H18" s="225" t="n">
        <v>4</v>
      </c>
      <c r="I18" s="226" t="n">
        <v>3</v>
      </c>
      <c r="J18" s="225" t="n">
        <v>9.6</v>
      </c>
      <c r="K18" s="226" t="n">
        <v>3</v>
      </c>
      <c r="L18" s="225" t="n">
        <v>5</v>
      </c>
      <c r="M18" s="226" t="n">
        <v>6.4</v>
      </c>
      <c r="N18" s="225" t="n">
        <v>5</v>
      </c>
      <c r="O18" s="226" t="n">
        <v>5</v>
      </c>
      <c r="P18" s="225" t="n">
        <v>2.4</v>
      </c>
      <c r="Q18" s="226" t="n">
        <v>2</v>
      </c>
      <c r="R18" s="219">
        <f>SUM(B18:Q18)</f>
        <v/>
      </c>
      <c r="S18" s="220">
        <f>RANK(R18,$R$9:$R$38)</f>
        <v/>
      </c>
      <c r="T18" s="221">
        <f>VLOOKUP($R18,$X$8:$Y$12,2,1)</f>
        <v/>
      </c>
      <c r="U18" s="45" t="n"/>
      <c r="V18" s="45" t="n"/>
      <c r="W18" s="45" t="n"/>
      <c r="X18" s="45" t="n"/>
      <c r="Y18" s="45" t="n"/>
      <c r="Z18" s="45" t="n"/>
      <c r="AA18" s="45" t="n"/>
      <c r="AB18" s="45" t="n"/>
      <c r="AC18" s="45" t="n"/>
      <c r="AD18" s="45" t="n"/>
      <c r="AE18" s="45" t="n"/>
      <c r="AF18" s="45" t="n"/>
      <c r="AG18" s="45" t="n"/>
      <c r="AH18" s="45" t="n"/>
    </row>
    <row r="19" ht="19.5" customHeight="1" s="169">
      <c r="A19" s="227" t="inlineStr">
        <is>
          <t>美人鱼11</t>
        </is>
      </c>
      <c r="B19" s="228" t="n">
        <v>4</v>
      </c>
      <c r="C19" s="192" t="n"/>
      <c r="D19" s="229" t="n">
        <v>20</v>
      </c>
      <c r="E19" s="230" t="n">
        <v>5</v>
      </c>
      <c r="F19" s="229" t="n">
        <v>4</v>
      </c>
      <c r="G19" s="230" t="n">
        <v>5</v>
      </c>
      <c r="H19" s="229" t="n">
        <v>5</v>
      </c>
      <c r="I19" s="230" t="n">
        <v>4</v>
      </c>
      <c r="J19" s="229" t="n">
        <v>12</v>
      </c>
      <c r="K19" s="230" t="n">
        <v>5</v>
      </c>
      <c r="L19" s="229" t="n">
        <v>3</v>
      </c>
      <c r="M19" s="230" t="n">
        <v>8</v>
      </c>
      <c r="N19" s="229" t="n">
        <v>4</v>
      </c>
      <c r="O19" s="230" t="n">
        <v>4</v>
      </c>
      <c r="P19" s="229" t="n">
        <v>3</v>
      </c>
      <c r="Q19" s="230" t="n">
        <v>1.2</v>
      </c>
      <c r="R19" s="219">
        <f>SUM(B19:Q19)</f>
        <v/>
      </c>
      <c r="S19" s="220">
        <f>RANK(R19,$R$9:$R$38)</f>
        <v/>
      </c>
      <c r="T19" s="221">
        <f>VLOOKUP($R19,$X$8:$Y$12,2,1)</f>
        <v/>
      </c>
      <c r="U19" s="45" t="n"/>
      <c r="V19" s="45" t="n"/>
      <c r="W19" s="45" t="n"/>
      <c r="X19" s="45" t="n"/>
      <c r="Y19" s="45" t="n"/>
      <c r="Z19" s="45" t="n"/>
      <c r="AA19" s="45" t="n"/>
      <c r="AB19" s="45" t="n"/>
      <c r="AC19" s="45" t="n"/>
      <c r="AD19" s="45" t="n"/>
      <c r="AE19" s="45" t="n"/>
      <c r="AF19" s="45" t="n"/>
      <c r="AG19" s="45" t="n"/>
      <c r="AH19" s="45" t="n"/>
    </row>
    <row r="20" ht="19.5" customHeight="1" s="169">
      <c r="A20" s="223" t="inlineStr">
        <is>
          <t>美人鱼12</t>
        </is>
      </c>
      <c r="B20" s="231" t="n">
        <v>10</v>
      </c>
      <c r="C20" s="192" t="n"/>
      <c r="D20" s="225" t="n">
        <v>16</v>
      </c>
      <c r="E20" s="226" t="n">
        <v>1</v>
      </c>
      <c r="F20" s="225" t="n">
        <v>5</v>
      </c>
      <c r="G20" s="226" t="n">
        <v>1</v>
      </c>
      <c r="H20" s="225" t="n">
        <v>3</v>
      </c>
      <c r="I20" s="226" t="n">
        <v>5</v>
      </c>
      <c r="J20" s="225" t="n">
        <v>9.6</v>
      </c>
      <c r="K20" s="226" t="n">
        <v>4</v>
      </c>
      <c r="L20" s="225" t="n">
        <v>2</v>
      </c>
      <c r="M20" s="226" t="n">
        <v>6.4</v>
      </c>
      <c r="N20" s="225" t="n">
        <v>2</v>
      </c>
      <c r="O20" s="226" t="n">
        <v>5</v>
      </c>
      <c r="P20" s="225" t="n">
        <v>2.4</v>
      </c>
      <c r="Q20" s="226" t="n">
        <v>0.8</v>
      </c>
      <c r="R20" s="219">
        <f>SUM(B20:Q20)</f>
        <v/>
      </c>
      <c r="S20" s="220">
        <f>RANK(R20,$R$9:$R$38)</f>
        <v/>
      </c>
      <c r="T20" s="221">
        <f>VLOOKUP($R20,$X$8:$Y$12,2,1)</f>
        <v/>
      </c>
      <c r="U20" s="45" t="n"/>
      <c r="V20" s="45" t="n"/>
      <c r="W20" s="45" t="n"/>
      <c r="X20" s="45" t="n"/>
      <c r="Y20" s="45" t="n"/>
      <c r="Z20" s="45" t="n"/>
      <c r="AA20" s="45" t="n"/>
      <c r="AB20" s="45" t="n"/>
      <c r="AC20" s="45" t="n"/>
      <c r="AD20" s="45" t="n"/>
      <c r="AE20" s="45" t="n"/>
      <c r="AF20" s="45" t="n"/>
      <c r="AG20" s="45" t="n"/>
      <c r="AH20" s="45" t="n"/>
    </row>
    <row r="21" ht="19.5" customHeight="1" s="169">
      <c r="A21" s="227" t="inlineStr">
        <is>
          <t>美人鱼13</t>
        </is>
      </c>
      <c r="B21" s="228" t="n">
        <v>6</v>
      </c>
      <c r="C21" s="192" t="n"/>
      <c r="D21" s="229" t="n">
        <v>20</v>
      </c>
      <c r="E21" s="230" t="n">
        <v>3</v>
      </c>
      <c r="F21" s="229" t="n">
        <v>5</v>
      </c>
      <c r="G21" s="230" t="n">
        <v>2</v>
      </c>
      <c r="H21" s="229" t="n">
        <v>2</v>
      </c>
      <c r="I21" s="230" t="n">
        <v>4</v>
      </c>
      <c r="J21" s="229" t="n">
        <v>4.8</v>
      </c>
      <c r="K21" s="230" t="n">
        <v>5</v>
      </c>
      <c r="L21" s="229" t="n">
        <v>5</v>
      </c>
      <c r="M21" s="230" t="n">
        <v>4.8</v>
      </c>
      <c r="N21" s="229" t="n">
        <v>5</v>
      </c>
      <c r="O21" s="230" t="n">
        <v>3</v>
      </c>
      <c r="P21" s="229" t="n">
        <v>3</v>
      </c>
      <c r="Q21" s="230" t="n">
        <v>1.6</v>
      </c>
      <c r="R21" s="219">
        <f>SUM(B21:Q21)</f>
        <v/>
      </c>
      <c r="S21" s="220">
        <f>RANK(R21,$R$9:$R$38)</f>
        <v/>
      </c>
      <c r="T21" s="221">
        <f>VLOOKUP($R21,$X$8:$Y$12,2,1)</f>
        <v/>
      </c>
      <c r="U21" s="45" t="n"/>
      <c r="V21" s="45" t="n"/>
      <c r="W21" s="45" t="n"/>
      <c r="X21" s="45" t="n"/>
      <c r="Y21" s="45" t="n"/>
      <c r="Z21" s="45" t="n"/>
      <c r="AA21" s="45" t="n"/>
      <c r="AB21" s="45" t="n"/>
      <c r="AC21" s="45" t="n"/>
      <c r="AD21" s="45" t="n"/>
      <c r="AE21" s="45" t="n"/>
      <c r="AF21" s="45" t="n"/>
      <c r="AG21" s="45" t="n"/>
      <c r="AH21" s="45" t="n"/>
    </row>
    <row r="22" ht="19.5" customHeight="1" s="169">
      <c r="A22" s="223" t="inlineStr">
        <is>
          <t>美人鱼14</t>
        </is>
      </c>
      <c r="B22" s="231" t="n">
        <v>10</v>
      </c>
      <c r="C22" s="192" t="n"/>
      <c r="D22" s="225" t="n">
        <v>16</v>
      </c>
      <c r="E22" s="226" t="n">
        <v>5</v>
      </c>
      <c r="F22" s="225" t="n">
        <v>2</v>
      </c>
      <c r="G22" s="226" t="n">
        <v>3</v>
      </c>
      <c r="H22" s="225" t="n">
        <v>5</v>
      </c>
      <c r="I22" s="226" t="n">
        <v>5</v>
      </c>
      <c r="J22" s="225" t="n">
        <v>12</v>
      </c>
      <c r="K22" s="226" t="n">
        <v>4</v>
      </c>
      <c r="L22" s="225" t="n">
        <v>4</v>
      </c>
      <c r="M22" s="226" t="n">
        <v>3.2</v>
      </c>
      <c r="N22" s="225" t="n">
        <v>1</v>
      </c>
      <c r="O22" s="226" t="n">
        <v>2</v>
      </c>
      <c r="P22" s="225" t="n">
        <v>2.4</v>
      </c>
      <c r="Q22" s="226" t="n">
        <v>2</v>
      </c>
      <c r="R22" s="219">
        <f>SUM(B22:Q22)</f>
        <v/>
      </c>
      <c r="S22" s="220">
        <f>RANK(R22,$R$9:$R$38)</f>
        <v/>
      </c>
      <c r="T22" s="221">
        <f>VLOOKUP($R22,$X$8:$Y$12,2,1)</f>
        <v/>
      </c>
      <c r="U22" s="45" t="n"/>
      <c r="V22" s="45" t="n"/>
      <c r="W22" s="45" t="n"/>
      <c r="X22" s="45" t="n"/>
      <c r="Y22" s="45" t="n"/>
      <c r="Z22" s="45" t="n"/>
      <c r="AA22" s="45" t="n"/>
      <c r="AB22" s="45" t="n"/>
      <c r="AC22" s="45" t="n"/>
      <c r="AD22" s="45" t="n"/>
      <c r="AE22" s="45" t="n"/>
      <c r="AF22" s="45" t="n"/>
      <c r="AG22" s="45" t="n"/>
      <c r="AH22" s="45" t="n"/>
    </row>
    <row r="23" ht="19.5" customHeight="1" s="169">
      <c r="A23" s="227" t="inlineStr">
        <is>
          <t>美人鱼15</t>
        </is>
      </c>
      <c r="B23" s="228" t="n">
        <v>9</v>
      </c>
      <c r="C23" s="192" t="n"/>
      <c r="D23" s="229" t="n">
        <v>20</v>
      </c>
      <c r="E23" s="230" t="n">
        <v>3</v>
      </c>
      <c r="F23" s="229" t="n">
        <v>4</v>
      </c>
      <c r="G23" s="230" t="n">
        <v>5</v>
      </c>
      <c r="H23" s="229" t="n">
        <v>4</v>
      </c>
      <c r="I23" s="230" t="n">
        <v>4</v>
      </c>
      <c r="J23" s="229" t="n">
        <v>2.4</v>
      </c>
      <c r="K23" s="230" t="n">
        <v>5</v>
      </c>
      <c r="L23" s="229" t="n">
        <v>3</v>
      </c>
      <c r="M23" s="230" t="n">
        <v>8</v>
      </c>
      <c r="N23" s="229" t="n">
        <v>4</v>
      </c>
      <c r="O23" s="230" t="n">
        <v>5</v>
      </c>
      <c r="P23" s="229" t="n">
        <v>3</v>
      </c>
      <c r="Q23" s="230" t="n">
        <v>1.6</v>
      </c>
      <c r="R23" s="219">
        <f>SUM(B23:Q23)</f>
        <v/>
      </c>
      <c r="S23" s="220">
        <f>RANK(R23,$R$9:$R$38)</f>
        <v/>
      </c>
      <c r="T23" s="221">
        <f>VLOOKUP($R23,$X$8:$Y$12,2,1)</f>
        <v/>
      </c>
      <c r="U23" s="45" t="n"/>
      <c r="V23" s="45" t="n"/>
      <c r="W23" s="45" t="n"/>
      <c r="X23" s="45" t="n"/>
      <c r="Y23" s="45" t="n"/>
      <c r="Z23" s="45" t="n"/>
      <c r="AA23" s="45" t="n"/>
      <c r="AB23" s="45" t="n"/>
      <c r="AC23" s="45" t="n"/>
      <c r="AD23" s="45" t="n"/>
      <c r="AE23" s="45" t="n"/>
      <c r="AF23" s="45" t="n"/>
      <c r="AG23" s="45" t="n"/>
      <c r="AH23" s="45" t="n"/>
    </row>
    <row r="24" ht="19.5" customHeight="1" s="169">
      <c r="A24" s="223" t="inlineStr">
        <is>
          <t>美人鱼16</t>
        </is>
      </c>
      <c r="B24" s="231" t="n">
        <v>10</v>
      </c>
      <c r="C24" s="192" t="n"/>
      <c r="D24" s="225" t="n">
        <v>12</v>
      </c>
      <c r="E24" s="226" t="n">
        <v>2</v>
      </c>
      <c r="F24" s="225" t="n">
        <v>2</v>
      </c>
      <c r="G24" s="226" t="n">
        <v>3</v>
      </c>
      <c r="H24" s="225" t="n">
        <v>5</v>
      </c>
      <c r="I24" s="226" t="n">
        <v>5</v>
      </c>
      <c r="J24" s="225" t="n">
        <v>7.2</v>
      </c>
      <c r="K24" s="226" t="n">
        <v>4</v>
      </c>
      <c r="L24" s="225" t="n">
        <v>4</v>
      </c>
      <c r="M24" s="226" t="n">
        <v>6.4</v>
      </c>
      <c r="N24" s="225" t="n">
        <v>5</v>
      </c>
      <c r="O24" s="226" t="n">
        <v>3</v>
      </c>
      <c r="P24" s="225" t="n">
        <v>1.8</v>
      </c>
      <c r="Q24" s="226" t="n">
        <v>2</v>
      </c>
      <c r="R24" s="219">
        <f>SUM(B24:Q24)</f>
        <v/>
      </c>
      <c r="S24" s="220">
        <f>RANK(R24,$R$9:$R$38)</f>
        <v/>
      </c>
      <c r="T24" s="221">
        <f>VLOOKUP($R24,$X$8:$Y$12,2,1)</f>
        <v/>
      </c>
      <c r="U24" s="45" t="n"/>
      <c r="V24" s="45" t="n"/>
      <c r="W24" s="45" t="n"/>
      <c r="X24" s="45" t="n"/>
      <c r="Y24" s="45" t="n"/>
      <c r="Z24" s="45" t="n"/>
      <c r="AA24" s="45" t="n"/>
      <c r="AB24" s="45" t="n"/>
      <c r="AC24" s="45" t="n"/>
      <c r="AD24" s="45" t="n"/>
      <c r="AE24" s="45" t="n"/>
      <c r="AF24" s="45" t="n"/>
      <c r="AG24" s="45" t="n"/>
      <c r="AH24" s="45" t="n"/>
    </row>
    <row r="25" ht="19.5" customHeight="1" s="169">
      <c r="A25" s="227" t="inlineStr">
        <is>
          <t>美人鱼17</t>
        </is>
      </c>
      <c r="B25" s="228" t="n">
        <v>8</v>
      </c>
      <c r="C25" s="192" t="n"/>
      <c r="D25" s="229" t="n">
        <v>8</v>
      </c>
      <c r="E25" s="230" t="n">
        <v>5</v>
      </c>
      <c r="F25" s="229" t="n">
        <v>3</v>
      </c>
      <c r="G25" s="230" t="n">
        <v>2</v>
      </c>
      <c r="H25" s="229" t="n">
        <v>4</v>
      </c>
      <c r="I25" s="230" t="n">
        <v>4</v>
      </c>
      <c r="J25" s="229" t="n">
        <v>12</v>
      </c>
      <c r="K25" s="230" t="n">
        <v>2</v>
      </c>
      <c r="L25" s="229" t="n">
        <v>5</v>
      </c>
      <c r="M25" s="230" t="n">
        <v>8</v>
      </c>
      <c r="N25" s="229" t="n">
        <v>4</v>
      </c>
      <c r="O25" s="230" t="n">
        <v>2</v>
      </c>
      <c r="P25" s="229" t="n">
        <v>1.2</v>
      </c>
      <c r="Q25" s="230" t="n">
        <v>1.6</v>
      </c>
      <c r="R25" s="219">
        <f>SUM(B25:Q25)</f>
        <v/>
      </c>
      <c r="S25" s="220">
        <f>RANK(R25,$R$9:$R$38)</f>
        <v/>
      </c>
      <c r="T25" s="221">
        <f>VLOOKUP($R25,$X$8:$Y$12,2,1)</f>
        <v/>
      </c>
      <c r="U25" s="45" t="n"/>
      <c r="V25" s="45" t="n"/>
      <c r="W25" s="45" t="n"/>
      <c r="X25" s="45" t="n"/>
      <c r="Y25" s="45" t="n"/>
      <c r="Z25" s="45" t="n"/>
      <c r="AA25" s="45" t="n"/>
      <c r="AB25" s="45" t="n"/>
      <c r="AC25" s="45" t="n"/>
      <c r="AD25" s="45" t="n"/>
      <c r="AE25" s="45" t="n"/>
      <c r="AF25" s="45" t="n"/>
      <c r="AG25" s="45" t="n"/>
      <c r="AH25" s="45" t="n"/>
    </row>
    <row r="26" ht="19.5" customHeight="1" s="169">
      <c r="A26" s="223" t="inlineStr">
        <is>
          <t>美人鱼18</t>
        </is>
      </c>
      <c r="B26" s="231" t="n">
        <v>4</v>
      </c>
      <c r="C26" s="192" t="n"/>
      <c r="D26" s="225" t="n">
        <v>20</v>
      </c>
      <c r="E26" s="226" t="n">
        <v>1</v>
      </c>
      <c r="F26" s="225" t="n">
        <v>1</v>
      </c>
      <c r="G26" s="226" t="n">
        <v>5</v>
      </c>
      <c r="H26" s="225" t="n">
        <v>5</v>
      </c>
      <c r="I26" s="226" t="n">
        <v>5</v>
      </c>
      <c r="J26" s="225" t="n">
        <v>7.2</v>
      </c>
      <c r="K26" s="226" t="n">
        <v>3</v>
      </c>
      <c r="L26" s="225" t="n">
        <v>4</v>
      </c>
      <c r="M26" s="226" t="n">
        <v>6.4</v>
      </c>
      <c r="N26" s="225" t="n">
        <v>5</v>
      </c>
      <c r="O26" s="226" t="n">
        <v>5</v>
      </c>
      <c r="P26" s="225" t="n">
        <v>1.8</v>
      </c>
      <c r="Q26" s="226" t="n">
        <v>2</v>
      </c>
      <c r="R26" s="219">
        <f>SUM(B26:Q26)</f>
        <v/>
      </c>
      <c r="S26" s="220">
        <f>RANK(R26,$R$9:$R$38)</f>
        <v/>
      </c>
      <c r="T26" s="221">
        <f>VLOOKUP($R26,$X$8:$Y$12,2,1)</f>
        <v/>
      </c>
      <c r="U26" s="45" t="n"/>
      <c r="V26" s="45" t="n"/>
      <c r="W26" s="45" t="n"/>
      <c r="X26" s="45" t="n"/>
      <c r="Y26" s="45" t="n"/>
      <c r="Z26" s="45" t="n"/>
      <c r="AA26" s="45" t="n"/>
      <c r="AB26" s="45" t="n"/>
      <c r="AC26" s="45" t="n"/>
      <c r="AD26" s="45" t="n"/>
      <c r="AE26" s="45" t="n"/>
      <c r="AF26" s="45" t="n"/>
      <c r="AG26" s="45" t="n"/>
      <c r="AH26" s="45" t="n"/>
    </row>
    <row r="27" ht="19.5" customHeight="1" s="169">
      <c r="A27" s="227" t="inlineStr">
        <is>
          <t>美人鱼19</t>
        </is>
      </c>
      <c r="B27" s="228" t="n">
        <v>6</v>
      </c>
      <c r="C27" s="192" t="n"/>
      <c r="D27" s="229" t="n">
        <v>16</v>
      </c>
      <c r="E27" s="230" t="n">
        <v>5</v>
      </c>
      <c r="F27" s="229" t="n">
        <v>3</v>
      </c>
      <c r="G27" s="230" t="n">
        <v>4</v>
      </c>
      <c r="H27" s="229" t="n">
        <v>4</v>
      </c>
      <c r="I27" s="230" t="n">
        <v>4</v>
      </c>
      <c r="J27" s="229" t="n">
        <v>4.8</v>
      </c>
      <c r="K27" s="230" t="n">
        <v>5</v>
      </c>
      <c r="L27" s="229" t="n">
        <v>5</v>
      </c>
      <c r="M27" s="230" t="n">
        <v>8</v>
      </c>
      <c r="N27" s="229" t="n">
        <v>4</v>
      </c>
      <c r="O27" s="230" t="n">
        <v>1</v>
      </c>
      <c r="P27" s="229" t="n">
        <v>3</v>
      </c>
      <c r="Q27" s="230" t="n">
        <v>1.2</v>
      </c>
      <c r="R27" s="219">
        <f>SUM(B27:Q27)</f>
        <v/>
      </c>
      <c r="S27" s="220">
        <f>RANK(R27,$R$9:$R$38)</f>
        <v/>
      </c>
      <c r="T27" s="221">
        <f>VLOOKUP($R27,$X$8:$Y$12,2,1)</f>
        <v/>
      </c>
      <c r="U27" s="45" t="n"/>
      <c r="V27" s="45" t="n"/>
      <c r="W27" s="45" t="n"/>
      <c r="X27" s="45" t="n"/>
      <c r="Y27" s="45" t="n"/>
      <c r="Z27" s="45" t="n"/>
      <c r="AA27" s="45" t="n"/>
      <c r="AB27" s="45" t="n"/>
      <c r="AC27" s="45" t="n"/>
      <c r="AD27" s="45" t="n"/>
      <c r="AE27" s="45" t="n"/>
      <c r="AF27" s="45" t="n"/>
      <c r="AG27" s="45" t="n"/>
      <c r="AH27" s="45" t="n"/>
    </row>
    <row r="28" ht="19.5" customHeight="1" s="169">
      <c r="A28" s="223" t="inlineStr">
        <is>
          <t>美人鱼20</t>
        </is>
      </c>
      <c r="B28" s="231" t="n">
        <v>10</v>
      </c>
      <c r="C28" s="192" t="n"/>
      <c r="D28" s="225" t="n">
        <v>20</v>
      </c>
      <c r="E28" s="226" t="n">
        <v>4</v>
      </c>
      <c r="F28" s="225" t="n">
        <v>5</v>
      </c>
      <c r="G28" s="226" t="n">
        <v>5</v>
      </c>
      <c r="H28" s="225" t="n">
        <v>2</v>
      </c>
      <c r="I28" s="226" t="n">
        <v>5</v>
      </c>
      <c r="J28" s="225" t="n">
        <v>12</v>
      </c>
      <c r="K28" s="226" t="n">
        <v>3</v>
      </c>
      <c r="L28" s="225" t="n">
        <v>4</v>
      </c>
      <c r="M28" s="226" t="n">
        <v>6.4</v>
      </c>
      <c r="N28" s="225" t="n">
        <v>2</v>
      </c>
      <c r="O28" s="226" t="n">
        <v>4</v>
      </c>
      <c r="P28" s="225" t="n">
        <v>2.4</v>
      </c>
      <c r="Q28" s="226" t="n">
        <v>0.8</v>
      </c>
      <c r="R28" s="219">
        <f>SUM(B28:Q28)</f>
        <v/>
      </c>
      <c r="S28" s="220">
        <f>RANK(R28,$R$9:$R$38)</f>
        <v/>
      </c>
      <c r="T28" s="221">
        <f>VLOOKUP($R28,$X$8:$Y$12,2,1)</f>
        <v/>
      </c>
      <c r="U28" s="45" t="n"/>
      <c r="V28" s="45" t="n"/>
      <c r="W28" s="45" t="n"/>
      <c r="X28" s="45" t="n"/>
      <c r="Y28" s="45" t="n"/>
      <c r="Z28" s="45" t="n"/>
      <c r="AA28" s="45" t="n"/>
      <c r="AB28" s="45" t="n"/>
      <c r="AC28" s="45" t="n"/>
      <c r="AD28" s="45" t="n"/>
      <c r="AE28" s="45" t="n"/>
      <c r="AF28" s="45" t="n"/>
      <c r="AG28" s="45" t="n"/>
      <c r="AH28" s="45" t="n"/>
    </row>
    <row r="29" ht="19.5" customHeight="1" s="169">
      <c r="A29" s="227" t="inlineStr">
        <is>
          <t>美人鱼21</t>
        </is>
      </c>
      <c r="B29" s="228" t="n">
        <v>6</v>
      </c>
      <c r="C29" s="192" t="n"/>
      <c r="D29" s="229" t="n">
        <v>16</v>
      </c>
      <c r="E29" s="230" t="n">
        <v>5</v>
      </c>
      <c r="F29" s="229" t="n">
        <v>4</v>
      </c>
      <c r="G29" s="230" t="n">
        <v>4</v>
      </c>
      <c r="H29" s="229" t="n">
        <v>3</v>
      </c>
      <c r="I29" s="230" t="n">
        <v>4</v>
      </c>
      <c r="J29" s="229" t="n">
        <v>2.4</v>
      </c>
      <c r="K29" s="230" t="n">
        <v>2</v>
      </c>
      <c r="L29" s="229" t="n">
        <v>5</v>
      </c>
      <c r="M29" s="230" t="n">
        <v>8</v>
      </c>
      <c r="N29" s="229" t="n">
        <v>3</v>
      </c>
      <c r="O29" s="230" t="n">
        <v>3</v>
      </c>
      <c r="P29" s="229" t="n">
        <v>3</v>
      </c>
      <c r="Q29" s="230" t="n">
        <v>1.2</v>
      </c>
      <c r="R29" s="219">
        <f>SUM(B29:Q29)</f>
        <v/>
      </c>
      <c r="S29" s="220">
        <f>RANK(R29,$R$9:$R$38)</f>
        <v/>
      </c>
      <c r="T29" s="221">
        <f>VLOOKUP($R29,$X$8:$Y$12,2,1)</f>
        <v/>
      </c>
      <c r="U29" s="45" t="n"/>
      <c r="V29" s="45" t="n"/>
      <c r="W29" s="45" t="n"/>
      <c r="X29" s="45" t="n"/>
      <c r="Y29" s="45" t="n"/>
      <c r="Z29" s="45" t="n"/>
      <c r="AA29" s="45" t="n"/>
      <c r="AB29" s="45" t="n"/>
      <c r="AC29" s="45" t="n"/>
      <c r="AD29" s="45" t="n"/>
      <c r="AE29" s="45" t="n"/>
      <c r="AF29" s="45" t="n"/>
      <c r="AG29" s="45" t="n"/>
      <c r="AH29" s="45" t="n"/>
    </row>
    <row r="30" ht="19.5" customHeight="1" s="169">
      <c r="A30" s="223" t="inlineStr">
        <is>
          <t>美人鱼22</t>
        </is>
      </c>
      <c r="B30" s="231" t="n">
        <v>4</v>
      </c>
      <c r="C30" s="192" t="n"/>
      <c r="D30" s="225" t="n">
        <v>20</v>
      </c>
      <c r="E30" s="226" t="n">
        <v>5</v>
      </c>
      <c r="F30" s="225" t="n">
        <v>5</v>
      </c>
      <c r="G30" s="226" t="n">
        <v>5</v>
      </c>
      <c r="H30" s="225" t="n">
        <v>5</v>
      </c>
      <c r="I30" s="226" t="n">
        <v>5</v>
      </c>
      <c r="J30" s="225" t="n">
        <v>9.6</v>
      </c>
      <c r="K30" s="226" t="n">
        <v>5</v>
      </c>
      <c r="L30" s="225" t="n">
        <v>5</v>
      </c>
      <c r="M30" s="226" t="n">
        <v>8</v>
      </c>
      <c r="N30" s="225" t="n">
        <v>5</v>
      </c>
      <c r="O30" s="226" t="n">
        <v>5</v>
      </c>
      <c r="P30" s="225" t="n">
        <v>3</v>
      </c>
      <c r="Q30" s="226" t="n">
        <v>1.6</v>
      </c>
      <c r="R30" s="219">
        <f>SUM(B30:Q30)</f>
        <v/>
      </c>
      <c r="S30" s="220">
        <f>RANK(R30,$R$9:$R$38)</f>
        <v/>
      </c>
      <c r="T30" s="221">
        <f>VLOOKUP($R30,$X$8:$Y$12,2,1)</f>
        <v/>
      </c>
      <c r="U30" s="45" t="n"/>
      <c r="V30" s="45" t="n"/>
      <c r="W30" s="45" t="n"/>
      <c r="X30" s="45" t="n"/>
      <c r="Y30" s="45" t="n"/>
      <c r="Z30" s="45" t="n"/>
      <c r="AA30" s="45" t="n"/>
      <c r="AB30" s="45" t="n"/>
      <c r="AC30" s="45" t="n"/>
      <c r="AD30" s="45" t="n"/>
      <c r="AE30" s="45" t="n"/>
      <c r="AF30" s="45" t="n"/>
      <c r="AG30" s="45" t="n"/>
      <c r="AH30" s="45" t="n"/>
    </row>
    <row r="31" ht="19.5" customHeight="1" s="169">
      <c r="A31" s="227" t="inlineStr">
        <is>
          <t>美人鱼23</t>
        </is>
      </c>
      <c r="B31" s="228" t="n">
        <v>7</v>
      </c>
      <c r="C31" s="192" t="n"/>
      <c r="D31" s="229" t="n">
        <v>16</v>
      </c>
      <c r="E31" s="230" t="n">
        <v>5</v>
      </c>
      <c r="F31" s="229" t="n">
        <v>4</v>
      </c>
      <c r="G31" s="230" t="n">
        <v>4</v>
      </c>
      <c r="H31" s="229" t="n">
        <v>3</v>
      </c>
      <c r="I31" s="230" t="n">
        <v>4</v>
      </c>
      <c r="J31" s="229" t="n">
        <v>9.6</v>
      </c>
      <c r="K31" s="230" t="n">
        <v>4</v>
      </c>
      <c r="L31" s="229" t="n">
        <v>5</v>
      </c>
      <c r="M31" s="230" t="n">
        <v>3.2</v>
      </c>
      <c r="N31" s="229" t="n">
        <v>4</v>
      </c>
      <c r="O31" s="230" t="n">
        <v>2</v>
      </c>
      <c r="P31" s="229" t="n">
        <v>3</v>
      </c>
      <c r="Q31" s="230" t="n">
        <v>2</v>
      </c>
      <c r="R31" s="219">
        <f>SUM(B31:Q31)</f>
        <v/>
      </c>
      <c r="S31" s="220">
        <f>RANK(R31,$R$9:$R$38)</f>
        <v/>
      </c>
      <c r="T31" s="221">
        <f>VLOOKUP($R31,$X$8:$Y$12,2,1)</f>
        <v/>
      </c>
      <c r="U31" s="45" t="n"/>
      <c r="V31" s="45" t="n"/>
      <c r="W31" s="45" t="n"/>
      <c r="X31" s="45" t="n"/>
      <c r="Y31" s="45" t="n"/>
      <c r="Z31" s="45" t="n"/>
      <c r="AA31" s="45" t="n"/>
      <c r="AB31" s="45" t="n"/>
      <c r="AC31" s="45" t="n"/>
      <c r="AD31" s="45" t="n"/>
      <c r="AE31" s="45" t="n"/>
      <c r="AF31" s="45" t="n"/>
      <c r="AG31" s="45" t="n"/>
      <c r="AH31" s="45" t="n"/>
    </row>
    <row r="32" ht="19.5" customHeight="1" s="169">
      <c r="A32" s="223" t="inlineStr">
        <is>
          <t>美人鱼24</t>
        </is>
      </c>
      <c r="B32" s="231" t="n">
        <v>10</v>
      </c>
      <c r="C32" s="192" t="n"/>
      <c r="D32" s="225" t="n">
        <v>8</v>
      </c>
      <c r="E32" s="226" t="n">
        <v>4</v>
      </c>
      <c r="F32" s="225" t="n">
        <v>5</v>
      </c>
      <c r="G32" s="226" t="n">
        <v>5</v>
      </c>
      <c r="H32" s="225" t="n">
        <v>5</v>
      </c>
      <c r="I32" s="226" t="n">
        <v>5</v>
      </c>
      <c r="J32" s="225" t="n">
        <v>4.8</v>
      </c>
      <c r="K32" s="226" t="n">
        <v>4</v>
      </c>
      <c r="L32" s="225" t="n">
        <v>3</v>
      </c>
      <c r="M32" s="226" t="n">
        <v>8</v>
      </c>
      <c r="N32" s="225" t="n">
        <v>5</v>
      </c>
      <c r="O32" s="226" t="n">
        <v>3</v>
      </c>
      <c r="P32" s="225" t="n">
        <v>1.8</v>
      </c>
      <c r="Q32" s="226" t="n">
        <v>1.6</v>
      </c>
      <c r="R32" s="219">
        <f>SUM(B32:Q32)</f>
        <v/>
      </c>
      <c r="S32" s="220">
        <f>RANK(R32,$R$9:$R$38)</f>
        <v/>
      </c>
      <c r="T32" s="221">
        <f>VLOOKUP($R32,$X$8:$Y$12,2,1)</f>
        <v/>
      </c>
      <c r="U32" s="45" t="n"/>
      <c r="V32" s="45" t="n"/>
      <c r="W32" s="45" t="n"/>
      <c r="X32" s="45" t="n"/>
      <c r="Y32" s="45" t="n"/>
      <c r="Z32" s="45" t="n"/>
      <c r="AA32" s="45" t="n"/>
      <c r="AB32" s="45" t="n"/>
      <c r="AC32" s="45" t="n"/>
      <c r="AD32" s="45" t="n"/>
      <c r="AE32" s="45" t="n"/>
      <c r="AF32" s="45" t="n"/>
      <c r="AG32" s="45" t="n"/>
      <c r="AH32" s="45" t="n"/>
    </row>
    <row r="33" ht="19.5" customHeight="1" s="169">
      <c r="A33" s="227" t="inlineStr">
        <is>
          <t>美人鱼25</t>
        </is>
      </c>
      <c r="B33" s="228" t="n">
        <v>6</v>
      </c>
      <c r="C33" s="192" t="n"/>
      <c r="D33" s="229" t="n">
        <v>12</v>
      </c>
      <c r="E33" s="230" t="n">
        <v>5</v>
      </c>
      <c r="F33" s="229" t="n">
        <v>4</v>
      </c>
      <c r="G33" s="230" t="n">
        <v>3</v>
      </c>
      <c r="H33" s="229" t="n">
        <v>3</v>
      </c>
      <c r="I33" s="230" t="n">
        <v>4</v>
      </c>
      <c r="J33" s="229" t="n">
        <v>7.2</v>
      </c>
      <c r="K33" s="230" t="n">
        <v>3</v>
      </c>
      <c r="L33" s="229" t="n">
        <v>2</v>
      </c>
      <c r="M33" s="230" t="n">
        <v>6.4</v>
      </c>
      <c r="N33" s="229" t="n">
        <v>3</v>
      </c>
      <c r="O33" s="230" t="n">
        <v>5</v>
      </c>
      <c r="P33" s="229" t="n">
        <v>1.2</v>
      </c>
      <c r="Q33" s="230" t="n">
        <v>1.2</v>
      </c>
      <c r="R33" s="219">
        <f>SUM(B33:Q33)</f>
        <v/>
      </c>
      <c r="S33" s="220">
        <f>RANK(R33,$R$9:$R$38)</f>
        <v/>
      </c>
      <c r="T33" s="221">
        <f>VLOOKUP($R33,$X$8:$Y$12,2,1)</f>
        <v/>
      </c>
      <c r="U33" s="45" t="n"/>
      <c r="V33" s="45" t="n"/>
      <c r="W33" s="45" t="n"/>
      <c r="X33" s="45" t="n"/>
      <c r="Y33" s="45" t="n"/>
      <c r="Z33" s="45" t="n"/>
      <c r="AA33" s="45" t="n"/>
      <c r="AB33" s="45" t="n"/>
      <c r="AC33" s="45" t="n"/>
      <c r="AD33" s="45" t="n"/>
      <c r="AE33" s="45" t="n"/>
      <c r="AF33" s="45" t="n"/>
      <c r="AG33" s="45" t="n"/>
      <c r="AH33" s="45" t="n"/>
    </row>
    <row r="34" ht="19.5" customHeight="1" s="169">
      <c r="A34" s="223" t="inlineStr">
        <is>
          <t>美人鱼26</t>
        </is>
      </c>
      <c r="B34" s="231" t="n">
        <v>4</v>
      </c>
      <c r="C34" s="192" t="n"/>
      <c r="D34" s="225" t="n">
        <v>20</v>
      </c>
      <c r="E34" s="226" t="n">
        <v>4</v>
      </c>
      <c r="F34" s="225" t="n">
        <v>2</v>
      </c>
      <c r="G34" s="226" t="n">
        <v>2</v>
      </c>
      <c r="H34" s="225" t="n">
        <v>2</v>
      </c>
      <c r="I34" s="226" t="n">
        <v>2</v>
      </c>
      <c r="J34" s="225" t="n">
        <v>12</v>
      </c>
      <c r="K34" s="226" t="n">
        <v>5</v>
      </c>
      <c r="L34" s="225" t="n">
        <v>3</v>
      </c>
      <c r="M34" s="226" t="n">
        <v>8</v>
      </c>
      <c r="N34" s="225" t="n">
        <v>3</v>
      </c>
      <c r="O34" s="226" t="n">
        <v>2</v>
      </c>
      <c r="P34" s="225" t="n">
        <v>3</v>
      </c>
      <c r="Q34" s="226" t="n">
        <v>0.8</v>
      </c>
      <c r="R34" s="219">
        <f>SUM(B34:Q34)</f>
        <v/>
      </c>
      <c r="S34" s="220">
        <f>RANK(R34,$R$9:$R$38)</f>
        <v/>
      </c>
      <c r="T34" s="221">
        <f>VLOOKUP($R34,$X$8:$Y$12,2,1)</f>
        <v/>
      </c>
      <c r="U34" s="45" t="n"/>
      <c r="V34" s="45" t="n"/>
      <c r="W34" s="45" t="n"/>
      <c r="X34" s="45" t="n"/>
      <c r="Y34" s="45" t="n"/>
      <c r="Z34" s="45" t="n"/>
      <c r="AA34" s="45" t="n"/>
      <c r="AB34" s="45" t="n"/>
      <c r="AC34" s="45" t="n"/>
      <c r="AD34" s="45" t="n"/>
      <c r="AE34" s="45" t="n"/>
      <c r="AF34" s="45" t="n"/>
      <c r="AG34" s="45" t="n"/>
      <c r="AH34" s="45" t="n"/>
    </row>
    <row r="35" ht="19.5" customHeight="1" s="169">
      <c r="A35" s="227" t="inlineStr">
        <is>
          <t>美人鱼27</t>
        </is>
      </c>
      <c r="B35" s="228" t="n">
        <v>6</v>
      </c>
      <c r="C35" s="192" t="n"/>
      <c r="D35" s="229" t="n">
        <v>12</v>
      </c>
      <c r="E35" s="230" t="n">
        <v>2</v>
      </c>
      <c r="F35" s="229" t="n">
        <v>3</v>
      </c>
      <c r="G35" s="230" t="n">
        <v>5</v>
      </c>
      <c r="H35" s="229" t="n">
        <v>5</v>
      </c>
      <c r="I35" s="230" t="n">
        <v>3</v>
      </c>
      <c r="J35" s="229" t="n">
        <v>7.2</v>
      </c>
      <c r="K35" s="230" t="n">
        <v>3</v>
      </c>
      <c r="L35" s="229" t="n">
        <v>4</v>
      </c>
      <c r="M35" s="230" t="n">
        <v>4.8</v>
      </c>
      <c r="N35" s="229" t="n">
        <v>5</v>
      </c>
      <c r="O35" s="230" t="n">
        <v>3</v>
      </c>
      <c r="P35" s="229" t="n">
        <v>2.4</v>
      </c>
      <c r="Q35" s="230" t="n">
        <v>2</v>
      </c>
      <c r="R35" s="219">
        <f>SUM(B35:Q35)</f>
        <v/>
      </c>
      <c r="S35" s="220">
        <f>RANK(R35,$R$9:$R$38)</f>
        <v/>
      </c>
      <c r="T35" s="221">
        <f>VLOOKUP($R35,$X$8:$Y$12,2,1)</f>
        <v/>
      </c>
      <c r="U35" s="45" t="n"/>
      <c r="V35" s="45" t="n"/>
      <c r="W35" s="45" t="n"/>
      <c r="X35" s="45" t="n"/>
      <c r="Y35" s="45" t="n"/>
      <c r="Z35" s="45" t="n"/>
      <c r="AA35" s="45" t="n"/>
      <c r="AB35" s="45" t="n"/>
      <c r="AC35" s="45" t="n"/>
      <c r="AD35" s="45" t="n"/>
      <c r="AE35" s="45" t="n"/>
      <c r="AF35" s="45" t="n"/>
      <c r="AG35" s="45" t="n"/>
      <c r="AH35" s="45" t="n"/>
    </row>
    <row r="36" ht="19.5" customHeight="1" s="169">
      <c r="A36" s="223" t="inlineStr">
        <is>
          <t>美人鱼28</t>
        </is>
      </c>
      <c r="B36" s="231" t="n">
        <v>9</v>
      </c>
      <c r="C36" s="192" t="n"/>
      <c r="D36" s="225" t="n">
        <v>20</v>
      </c>
      <c r="E36" s="226" t="n">
        <v>4</v>
      </c>
      <c r="F36" s="225" t="n">
        <v>5</v>
      </c>
      <c r="G36" s="226" t="n">
        <v>4</v>
      </c>
      <c r="H36" s="225" t="n">
        <v>4</v>
      </c>
      <c r="I36" s="226" t="n">
        <v>5</v>
      </c>
      <c r="J36" s="225" t="n">
        <v>12</v>
      </c>
      <c r="K36" s="226" t="n">
        <v>5</v>
      </c>
      <c r="L36" s="225" t="n">
        <v>5</v>
      </c>
      <c r="M36" s="226" t="n">
        <v>8</v>
      </c>
      <c r="N36" s="225" t="n">
        <v>5</v>
      </c>
      <c r="O36" s="226" t="n">
        <v>4</v>
      </c>
      <c r="P36" s="225" t="n">
        <v>3</v>
      </c>
      <c r="Q36" s="226" t="n">
        <v>1.6</v>
      </c>
      <c r="R36" s="219">
        <f>SUM(B36:Q36)</f>
        <v/>
      </c>
      <c r="S36" s="220">
        <f>RANK(R36,$R$9:$R$38)</f>
        <v/>
      </c>
      <c r="T36" s="221">
        <f>VLOOKUP($R36,$X$8:$Y$12,2,1)</f>
        <v/>
      </c>
      <c r="U36" s="45" t="n"/>
      <c r="V36" s="45" t="n"/>
      <c r="W36" s="45" t="n"/>
      <c r="X36" s="45" t="n"/>
      <c r="Y36" s="45" t="n"/>
      <c r="Z36" s="45" t="n"/>
      <c r="AA36" s="45" t="n"/>
      <c r="AB36" s="45" t="n"/>
      <c r="AC36" s="45" t="n"/>
      <c r="AD36" s="45" t="n"/>
      <c r="AE36" s="45" t="n"/>
      <c r="AF36" s="45" t="n"/>
      <c r="AG36" s="45" t="n"/>
      <c r="AH36" s="45" t="n"/>
    </row>
    <row r="37" ht="19.5" customHeight="1" s="169">
      <c r="A37" s="227" t="inlineStr">
        <is>
          <t>美人鱼29</t>
        </is>
      </c>
      <c r="B37" s="228" t="n">
        <v>8</v>
      </c>
      <c r="C37" s="192" t="n"/>
      <c r="D37" s="229" t="n">
        <v>12</v>
      </c>
      <c r="E37" s="230" t="n">
        <v>5</v>
      </c>
      <c r="F37" s="229" t="n">
        <v>3</v>
      </c>
      <c r="G37" s="230" t="n">
        <v>5</v>
      </c>
      <c r="H37" s="229" t="n">
        <v>5</v>
      </c>
      <c r="I37" s="230" t="n">
        <v>3</v>
      </c>
      <c r="J37" s="229" t="n">
        <v>7.2</v>
      </c>
      <c r="K37" s="230" t="n">
        <v>3</v>
      </c>
      <c r="L37" s="229" t="n">
        <v>3</v>
      </c>
      <c r="M37" s="230" t="n">
        <v>6.4</v>
      </c>
      <c r="N37" s="229" t="n">
        <v>3</v>
      </c>
      <c r="O37" s="230" t="n">
        <v>4</v>
      </c>
      <c r="P37" s="229" t="n">
        <v>1.8</v>
      </c>
      <c r="Q37" s="230" t="n">
        <v>2</v>
      </c>
      <c r="R37" s="219">
        <f>SUM(B37:Q37)</f>
        <v/>
      </c>
      <c r="S37" s="220">
        <f>RANK(R37,$R$9:$R$38)</f>
        <v/>
      </c>
      <c r="T37" s="221">
        <f>VLOOKUP($R37,$X$8:$Y$12,2,1)</f>
        <v/>
      </c>
      <c r="U37" s="45" t="n"/>
      <c r="V37" s="45" t="n"/>
      <c r="W37" s="45" t="n"/>
      <c r="X37" s="45" t="n"/>
      <c r="Y37" s="45" t="n"/>
      <c r="Z37" s="45" t="n"/>
      <c r="AA37" s="45" t="n"/>
      <c r="AB37" s="45" t="n"/>
      <c r="AC37" s="45" t="n"/>
      <c r="AD37" s="45" t="n"/>
      <c r="AE37" s="45" t="n"/>
      <c r="AF37" s="45" t="n"/>
      <c r="AG37" s="45" t="n"/>
      <c r="AH37" s="45" t="n"/>
    </row>
    <row r="38" ht="19.5" customHeight="1" s="169">
      <c r="A38" s="223" t="inlineStr">
        <is>
          <t>美人鱼30</t>
        </is>
      </c>
      <c r="B38" s="231" t="n">
        <v>10</v>
      </c>
      <c r="C38" s="192" t="n"/>
      <c r="D38" s="225" t="n">
        <v>8</v>
      </c>
      <c r="E38" s="226" t="n">
        <v>3</v>
      </c>
      <c r="F38" s="225" t="n">
        <v>5</v>
      </c>
      <c r="G38" s="226" t="n">
        <v>5</v>
      </c>
      <c r="H38" s="225" t="n">
        <v>4</v>
      </c>
      <c r="I38" s="226" t="n">
        <v>5</v>
      </c>
      <c r="J38" s="225" t="n">
        <v>4.8</v>
      </c>
      <c r="K38" s="226" t="n">
        <v>2</v>
      </c>
      <c r="L38" s="225" t="n">
        <v>4</v>
      </c>
      <c r="M38" s="226" t="n">
        <v>8</v>
      </c>
      <c r="N38" s="225" t="n">
        <v>4</v>
      </c>
      <c r="O38" s="226" t="n">
        <v>5</v>
      </c>
      <c r="P38" s="225" t="n">
        <v>2.4</v>
      </c>
      <c r="Q38" s="226" t="n">
        <v>1.6</v>
      </c>
      <c r="R38" s="219">
        <f>SUM(B38:Q38)</f>
        <v/>
      </c>
      <c r="S38" s="220">
        <f>RANK(R38,$R$9:$R$38)</f>
        <v/>
      </c>
      <c r="T38" s="221">
        <f>VLOOKUP($R38,$X$8:$Y$12,2,1)</f>
        <v/>
      </c>
      <c r="U38" s="45" t="n"/>
      <c r="V38" s="45" t="n"/>
      <c r="W38" s="45" t="n"/>
      <c r="X38" s="45" t="n"/>
      <c r="Y38" s="45" t="n"/>
      <c r="Z38" s="45" t="n"/>
      <c r="AA38" s="45" t="n"/>
      <c r="AB38" s="45" t="n"/>
      <c r="AC38" s="45" t="n"/>
      <c r="AD38" s="45" t="n"/>
      <c r="AE38" s="45" t="n"/>
      <c r="AF38" s="45" t="n"/>
      <c r="AG38" s="45" t="n"/>
      <c r="AH38" s="45" t="n"/>
    </row>
    <row r="39" ht="22.5" customHeight="1" s="169">
      <c r="A39" s="41" t="inlineStr">
        <is>
          <t>均值</t>
        </is>
      </c>
      <c r="B39" s="232">
        <f>AVERAGE(B9:B38)</f>
        <v/>
      </c>
      <c r="D39" s="232">
        <f>AVERAGE(D9:D38)</f>
        <v/>
      </c>
      <c r="E39" s="232">
        <f>AVERAGE(E9:E38)</f>
        <v/>
      </c>
      <c r="F39" s="232">
        <f>AVERAGE(F9:F38)</f>
        <v/>
      </c>
      <c r="G39" s="232">
        <f>AVERAGE(G9:G38)</f>
        <v/>
      </c>
      <c r="H39" s="232">
        <f>AVERAGE(H9:H38)</f>
        <v/>
      </c>
      <c r="I39" s="232">
        <f>AVERAGE(I9:I38)</f>
        <v/>
      </c>
      <c r="J39" s="232">
        <f>AVERAGE(J9:J38)</f>
        <v/>
      </c>
      <c r="K39" s="232">
        <f>AVERAGE(K9:K38)</f>
        <v/>
      </c>
      <c r="L39" s="232">
        <f>AVERAGE(L9:L38)</f>
        <v/>
      </c>
      <c r="M39" s="232">
        <f>AVERAGE(M9:M38)</f>
        <v/>
      </c>
      <c r="N39" s="232">
        <f>AVERAGE(N9:N38)</f>
        <v/>
      </c>
      <c r="O39" s="232">
        <f>AVERAGE(O9:O38)</f>
        <v/>
      </c>
      <c r="P39" s="232">
        <f>AVERAGE(P9:P38)</f>
        <v/>
      </c>
      <c r="Q39" s="232">
        <f>AVERAGE(Q9:Q38)</f>
        <v/>
      </c>
      <c r="R39" s="232">
        <f>AVERAGE(R9:R38)</f>
        <v/>
      </c>
      <c r="S39" s="46" t="n"/>
      <c r="T39" s="46" t="n"/>
      <c r="U39" s="45" t="n"/>
      <c r="V39" s="45" t="n"/>
      <c r="W39" s="45" t="n"/>
      <c r="X39" s="45" t="n"/>
      <c r="Y39" s="45" t="n"/>
      <c r="Z39" s="45" t="n"/>
      <c r="AA39" s="45" t="n"/>
      <c r="AB39" s="45" t="n"/>
      <c r="AC39" s="45" t="n"/>
      <c r="AD39" s="45" t="n"/>
      <c r="AE39" s="45" t="n"/>
      <c r="AF39" s="45" t="n"/>
      <c r="AG39" s="45" t="n"/>
      <c r="AH39" s="45" t="n"/>
    </row>
    <row r="40" ht="22.5" customHeight="1" s="169">
      <c r="A40" s="41" t="inlineStr">
        <is>
          <t>标杆值</t>
        </is>
      </c>
      <c r="B40" s="232">
        <f>B6*100*90%</f>
        <v/>
      </c>
      <c r="D40" s="232">
        <f>D6*100*90%</f>
        <v/>
      </c>
      <c r="E40" s="232">
        <f>E6*100*90%</f>
        <v/>
      </c>
      <c r="F40" s="232">
        <f>F6*100*90%</f>
        <v/>
      </c>
      <c r="G40" s="232">
        <f>G6*100*90%</f>
        <v/>
      </c>
      <c r="H40" s="232">
        <f>H6*100*90%</f>
        <v/>
      </c>
      <c r="I40" s="232">
        <f>I6*100*90%</f>
        <v/>
      </c>
      <c r="J40" s="232">
        <f>J6*100*90%</f>
        <v/>
      </c>
      <c r="K40" s="232">
        <f>K6*100*90%</f>
        <v/>
      </c>
      <c r="L40" s="232">
        <f>L6*100*90%</f>
        <v/>
      </c>
      <c r="M40" s="232">
        <f>M6*100*90%</f>
        <v/>
      </c>
      <c r="N40" s="232">
        <f>N6*100*90%</f>
        <v/>
      </c>
      <c r="O40" s="232">
        <f>O6*100*90%</f>
        <v/>
      </c>
      <c r="P40" s="232">
        <f>P6*100*90%</f>
        <v/>
      </c>
      <c r="Q40" s="232">
        <f>Q6*100*90%</f>
        <v/>
      </c>
      <c r="R40" s="232">
        <f>SUM(B40:Q40)</f>
        <v/>
      </c>
      <c r="S40" s="46" t="n"/>
      <c r="T40" s="46" t="n"/>
      <c r="U40" s="46" t="n"/>
      <c r="V40" s="45" t="n"/>
      <c r="W40" s="45" t="n"/>
      <c r="X40" s="45" t="n"/>
      <c r="Y40" s="45" t="n"/>
      <c r="Z40" s="45" t="n"/>
      <c r="AA40" s="45" t="n"/>
      <c r="AB40" s="45" t="n"/>
      <c r="AC40" s="45" t="n"/>
      <c r="AD40" s="45" t="n"/>
      <c r="AE40" s="45" t="n"/>
      <c r="AF40" s="45" t="n"/>
      <c r="AG40" s="45" t="n"/>
      <c r="AH40" s="45" t="n"/>
    </row>
    <row r="41" ht="21" customHeight="1" s="169">
      <c r="A41" s="45" t="n"/>
      <c r="B41" s="46" t="n"/>
      <c r="C41" s="46" t="n"/>
      <c r="D41" s="46" t="n"/>
      <c r="E41" s="46" t="n"/>
      <c r="F41" s="46" t="n"/>
      <c r="G41" s="46" t="n"/>
      <c r="H41" s="46" t="n"/>
      <c r="I41" s="46" t="n"/>
      <c r="J41" s="46" t="n"/>
      <c r="K41" s="46" t="n"/>
      <c r="L41" s="46" t="n"/>
      <c r="M41" s="46" t="n"/>
      <c r="N41" s="46" t="n"/>
      <c r="O41" s="46" t="n"/>
      <c r="P41" s="46" t="n"/>
      <c r="Q41" s="46" t="n"/>
      <c r="R41" s="46" t="n"/>
      <c r="S41" s="46" t="n"/>
      <c r="T41" s="46" t="n"/>
      <c r="U41" s="46" t="n"/>
      <c r="V41" s="45" t="n"/>
      <c r="W41" s="45" t="n"/>
      <c r="X41" s="45" t="n"/>
      <c r="Y41" s="45" t="n"/>
      <c r="Z41" s="45" t="n"/>
      <c r="AA41" s="45" t="n"/>
      <c r="AB41" s="45" t="n"/>
      <c r="AC41" s="45" t="n"/>
      <c r="AD41" s="45" t="n"/>
      <c r="AE41" s="45" t="n"/>
      <c r="AF41" s="45" t="n"/>
      <c r="AG41" s="45" t="n"/>
      <c r="AH41" s="45" t="n"/>
    </row>
    <row r="42" ht="13.5" customHeight="1" s="169">
      <c r="A42" s="45" t="n"/>
      <c r="B42" s="46" t="n"/>
      <c r="C42" s="46" t="n"/>
      <c r="D42" s="46" t="n"/>
      <c r="E42" s="46" t="n"/>
      <c r="F42" s="46" t="n"/>
      <c r="G42" s="46" t="n"/>
      <c r="H42" s="46" t="n"/>
      <c r="I42" s="46" t="n"/>
      <c r="J42" s="46" t="n"/>
      <c r="K42" s="46" t="n"/>
      <c r="L42" s="46" t="n"/>
      <c r="M42" s="51" t="inlineStr">
        <is>
          <t>版权所有：                                                                  北京未名潮管理顾问公司</t>
        </is>
      </c>
      <c r="R42" s="46" t="n"/>
      <c r="S42" s="46" t="n"/>
      <c r="T42" s="46" t="n"/>
      <c r="U42" s="46" t="n"/>
      <c r="V42" s="45" t="n"/>
      <c r="W42" s="45" t="n"/>
      <c r="X42" s="45" t="n"/>
      <c r="Y42" s="45" t="n"/>
      <c r="Z42" s="45" t="n"/>
      <c r="AA42" s="45" t="n"/>
      <c r="AB42" s="45" t="n"/>
      <c r="AC42" s="45" t="n"/>
      <c r="AD42" s="45" t="n"/>
      <c r="AE42" s="45" t="n"/>
      <c r="AF42" s="45" t="n"/>
      <c r="AG42" s="45" t="n"/>
      <c r="AH42" s="45" t="n"/>
    </row>
    <row r="43" s="169">
      <c r="A43" s="45" t="n"/>
      <c r="B43" s="46" t="n"/>
      <c r="C43" s="46" t="n"/>
      <c r="D43" s="46" t="n"/>
      <c r="E43" s="46" t="n"/>
      <c r="F43" s="46" t="n"/>
      <c r="G43" s="46" t="n"/>
      <c r="H43" s="46" t="n"/>
      <c r="I43" s="46" t="n"/>
      <c r="J43" s="46" t="n"/>
      <c r="K43" s="46" t="n"/>
      <c r="L43" s="46" t="n"/>
      <c r="R43" s="78" t="n"/>
      <c r="S43" s="78" t="n"/>
      <c r="T43" s="78" t="n"/>
      <c r="U43" s="78" t="n"/>
      <c r="V43" s="78" t="n"/>
      <c r="W43" s="46" t="n"/>
      <c r="X43" s="46" t="n"/>
      <c r="Y43" s="46" t="n"/>
      <c r="Z43" s="46" t="n"/>
      <c r="AA43" s="46" t="n"/>
      <c r="AB43" s="46" t="n"/>
      <c r="AC43" s="45" t="n"/>
      <c r="AD43" s="45" t="n"/>
      <c r="AE43" s="45" t="n"/>
      <c r="AF43" s="45" t="n"/>
      <c r="AG43" s="45" t="n"/>
      <c r="AH43" s="45" t="n"/>
    </row>
    <row r="44">
      <c r="A44" s="45" t="n"/>
      <c r="B44" s="46" t="n"/>
      <c r="C44" s="46" t="n"/>
      <c r="D44" s="46" t="n"/>
      <c r="E44" s="46" t="n"/>
      <c r="F44" s="46" t="n"/>
      <c r="G44" s="46" t="n"/>
      <c r="H44" s="46" t="n"/>
      <c r="I44" s="46" t="n"/>
      <c r="J44" s="46" t="n"/>
      <c r="K44" s="46" t="n"/>
      <c r="L44" s="46" t="n"/>
      <c r="R44" s="78" t="n"/>
      <c r="S44" s="78" t="n"/>
      <c r="T44" s="78" t="n"/>
      <c r="U44" s="78" t="n"/>
      <c r="V44" s="78" t="n"/>
      <c r="W44" s="46" t="n"/>
      <c r="X44" s="46" t="n"/>
      <c r="Y44" s="46" t="n"/>
      <c r="Z44" s="46" t="n"/>
      <c r="AA44" s="46" t="n"/>
      <c r="AB44" s="46" t="n"/>
      <c r="AC44" s="45" t="n"/>
      <c r="AD44" s="45" t="n"/>
      <c r="AE44" s="45" t="n"/>
      <c r="AF44" s="45" t="n"/>
      <c r="AG44" s="45" t="n"/>
      <c r="AH44" s="45" t="n"/>
    </row>
    <row r="45">
      <c r="A45" s="45" t="n"/>
      <c r="B45" s="46" t="n"/>
      <c r="C45" s="46" t="n"/>
      <c r="D45" s="46" t="n"/>
      <c r="E45" s="46" t="n"/>
      <c r="F45" s="46" t="n"/>
      <c r="G45" s="46" t="n"/>
      <c r="H45" s="46" t="n"/>
      <c r="I45" s="46" t="n"/>
      <c r="J45" s="46" t="n"/>
      <c r="K45" s="46" t="n"/>
      <c r="L45" s="46" t="n"/>
      <c r="M45" s="46" t="n"/>
      <c r="N45" s="46" t="n"/>
      <c r="O45" s="46" t="n"/>
      <c r="P45" s="46" t="n"/>
      <c r="Q45" s="78" t="n"/>
      <c r="R45" s="78" t="n"/>
      <c r="S45" s="78" t="n"/>
      <c r="T45" s="78" t="n"/>
      <c r="U45" s="78" t="n"/>
      <c r="V45" s="78" t="n"/>
      <c r="W45" s="46" t="n"/>
      <c r="X45" s="46" t="n"/>
      <c r="Y45" s="46" t="n"/>
      <c r="Z45" s="46" t="n"/>
      <c r="AA45" s="46" t="n"/>
      <c r="AB45" s="46" t="n"/>
      <c r="AC45" s="45" t="n"/>
      <c r="AD45" s="45" t="n"/>
      <c r="AE45" s="45" t="n"/>
      <c r="AF45" s="45" t="n"/>
      <c r="AG45" s="45" t="n"/>
      <c r="AH45" s="45" t="n"/>
    </row>
    <row r="46">
      <c r="U46" s="3" t="n"/>
      <c r="V46" s="3" t="n"/>
    </row>
    <row r="47">
      <c r="U47" s="3" t="n"/>
      <c r="V47" s="3" t="n"/>
    </row>
    <row r="48">
      <c r="U48" s="3" t="n"/>
      <c r="V48" s="3" t="n"/>
    </row>
    <row r="49">
      <c r="U49" s="3" t="n"/>
      <c r="V49" s="3" t="n"/>
    </row>
    <row r="50">
      <c r="U50" s="3" t="n"/>
      <c r="V50" s="3" t="n"/>
    </row>
    <row r="51">
      <c r="U51" s="3" t="n"/>
      <c r="V51" s="3" t="n"/>
    </row>
    <row r="52">
      <c r="U52" s="3" t="n"/>
      <c r="V52" s="3" t="n"/>
    </row>
    <row r="53">
      <c r="U53" s="3" t="n"/>
      <c r="V53" s="3" t="n"/>
    </row>
    <row r="54">
      <c r="U54" s="3" t="n"/>
      <c r="V54" s="3" t="n"/>
    </row>
    <row r="55">
      <c r="U55" s="3" t="n"/>
      <c r="V55" s="3" t="n"/>
    </row>
    <row r="56">
      <c r="U56" s="3" t="n"/>
      <c r="V56" s="3" t="n"/>
    </row>
    <row r="57">
      <c r="U57" s="3" t="n"/>
      <c r="V57" s="3" t="n"/>
    </row>
    <row r="58">
      <c r="U58" s="3" t="n"/>
      <c r="V58" s="3" t="n"/>
    </row>
    <row r="59">
      <c r="U59" s="3" t="n"/>
      <c r="V59" s="3" t="n"/>
    </row>
    <row r="60">
      <c r="U60" s="3" t="n"/>
      <c r="V60" s="3" t="n"/>
    </row>
    <row r="61">
      <c r="U61" s="3" t="n"/>
      <c r="V61" s="3" t="n"/>
    </row>
    <row r="62">
      <c r="U62" s="3" t="n"/>
      <c r="V62" s="3" t="n"/>
    </row>
    <row r="63">
      <c r="U63" s="3" t="n"/>
      <c r="V63" s="3" t="n"/>
    </row>
    <row r="64">
      <c r="U64" s="3" t="n"/>
      <c r="V64" s="3" t="n"/>
    </row>
    <row r="65">
      <c r="U65" s="3" t="n"/>
      <c r="V65" s="3" t="n"/>
    </row>
    <row r="66">
      <c r="U66" s="3" t="n"/>
      <c r="V66" s="3" t="n"/>
    </row>
    <row r="67">
      <c r="U67" s="3" t="n"/>
      <c r="V67" s="3" t="n"/>
    </row>
    <row r="68">
      <c r="U68" s="3" t="n"/>
      <c r="V68" s="3" t="n"/>
    </row>
    <row r="69">
      <c r="U69" s="3" t="n"/>
      <c r="V69" s="3" t="n"/>
    </row>
    <row r="70">
      <c r="U70" s="3" t="n"/>
      <c r="V70" s="3" t="n"/>
    </row>
    <row r="71">
      <c r="U71" s="3" t="n"/>
      <c r="V71" s="3" t="n"/>
    </row>
    <row r="72">
      <c r="U72" s="3" t="n"/>
      <c r="V72" s="3" t="n"/>
    </row>
    <row r="73">
      <c r="U73" s="3" t="n"/>
      <c r="V73" s="3" t="n"/>
    </row>
    <row r="74">
      <c r="U74" s="3" t="n"/>
      <c r="V74" s="3" t="n"/>
    </row>
    <row r="75">
      <c r="U75" s="3" t="n"/>
      <c r="V75" s="3" t="n"/>
    </row>
    <row r="76">
      <c r="U76" s="3" t="n"/>
      <c r="V76" s="3" t="n"/>
    </row>
    <row r="77">
      <c r="U77" s="3" t="n"/>
      <c r="V77" s="3" t="n"/>
    </row>
    <row r="78">
      <c r="U78" s="3" t="n"/>
      <c r="V78" s="3" t="n"/>
    </row>
    <row r="79">
      <c r="U79" s="3" t="n"/>
      <c r="V79" s="3" t="n"/>
    </row>
    <row r="80">
      <c r="U80" s="3" t="n"/>
      <c r="V80" s="3" t="n"/>
    </row>
    <row r="81">
      <c r="U81" s="3" t="n"/>
      <c r="V81" s="3" t="n"/>
    </row>
    <row r="82">
      <c r="U82" s="3" t="n"/>
      <c r="V82" s="3" t="n"/>
    </row>
    <row r="83">
      <c r="U83" s="3" t="n"/>
      <c r="V83" s="3" t="n"/>
    </row>
    <row r="84">
      <c r="U84" s="3" t="n"/>
      <c r="V84" s="3" t="n"/>
    </row>
    <row r="85">
      <c r="U85" s="3" t="n"/>
      <c r="V85" s="3" t="n"/>
    </row>
    <row r="86">
      <c r="U86" s="3" t="n"/>
      <c r="V86" s="3" t="n"/>
    </row>
    <row r="87">
      <c r="U87" s="3" t="n"/>
      <c r="V87" s="3" t="n"/>
    </row>
    <row r="88">
      <c r="U88" s="3" t="n"/>
      <c r="V88" s="3" t="n"/>
    </row>
    <row r="89">
      <c r="U89" s="3" t="n"/>
      <c r="V89" s="3" t="n"/>
    </row>
    <row r="90">
      <c r="U90" s="3" t="n"/>
      <c r="V90" s="3" t="n"/>
    </row>
    <row r="91">
      <c r="U91" s="3" t="n"/>
      <c r="V91" s="3" t="n"/>
    </row>
    <row r="92">
      <c r="U92" s="3" t="n"/>
      <c r="V92" s="3" t="n"/>
    </row>
    <row r="93">
      <c r="U93" s="3" t="n"/>
      <c r="V93" s="3" t="n"/>
    </row>
    <row r="94">
      <c r="U94" s="3" t="n"/>
      <c r="V94" s="3" t="n"/>
    </row>
    <row r="95">
      <c r="U95" s="3" t="n"/>
      <c r="V95" s="3" t="n"/>
    </row>
    <row r="96">
      <c r="U96" s="3" t="n"/>
      <c r="V96" s="3" t="n"/>
    </row>
    <row r="97">
      <c r="U97" s="3" t="n"/>
      <c r="V97" s="3" t="n"/>
    </row>
    <row r="98">
      <c r="U98" s="3" t="n"/>
      <c r="V98" s="3" t="n"/>
    </row>
    <row r="99">
      <c r="U99" s="3" t="n"/>
      <c r="V99" s="3" t="n"/>
    </row>
    <row r="100">
      <c r="U100" s="3" t="n"/>
      <c r="V100" s="3" t="n"/>
    </row>
    <row r="101">
      <c r="U101" s="3" t="n"/>
      <c r="V101" s="3" t="n"/>
    </row>
    <row r="102">
      <c r="U102" s="3" t="n"/>
      <c r="V102" s="3" t="n"/>
    </row>
    <row r="103">
      <c r="U103" s="3" t="n"/>
      <c r="V103" s="3" t="n"/>
    </row>
    <row r="104">
      <c r="U104" s="3" t="n"/>
      <c r="V104" s="3" t="n"/>
    </row>
    <row r="105">
      <c r="U105" s="3" t="n"/>
      <c r="V105" s="3" t="n"/>
    </row>
    <row r="106">
      <c r="U106" s="3" t="n"/>
      <c r="V106" s="3" t="n"/>
    </row>
    <row r="107">
      <c r="U107" s="3" t="n"/>
      <c r="V107" s="3" t="n"/>
    </row>
    <row r="108">
      <c r="U108" s="3" t="n"/>
      <c r="V108" s="3" t="n"/>
    </row>
    <row r="109">
      <c r="U109" s="3" t="n"/>
      <c r="V109" s="3" t="n"/>
    </row>
    <row r="110">
      <c r="U110" s="3" t="n"/>
      <c r="V110" s="3" t="n"/>
    </row>
    <row r="111">
      <c r="U111" s="3" t="n"/>
      <c r="V111" s="3" t="n"/>
    </row>
    <row r="112">
      <c r="U112" s="3" t="n"/>
      <c r="V112" s="3" t="n"/>
    </row>
    <row r="113">
      <c r="U113" s="3" t="n"/>
      <c r="V113" s="3" t="n"/>
    </row>
    <row r="114">
      <c r="U114" s="3" t="n"/>
      <c r="V114" s="3" t="n"/>
    </row>
    <row r="115">
      <c r="U115" s="3" t="n"/>
      <c r="V115" s="3" t="n"/>
    </row>
    <row r="116">
      <c r="U116" s="3" t="n"/>
      <c r="V116" s="3" t="n"/>
    </row>
    <row r="117">
      <c r="U117" s="3" t="n"/>
      <c r="V117" s="3" t="n"/>
    </row>
    <row r="118">
      <c r="U118" s="3" t="n"/>
      <c r="V118" s="3" t="n"/>
    </row>
    <row r="119">
      <c r="U119" s="3" t="n"/>
      <c r="V119" s="3" t="n"/>
    </row>
    <row r="120">
      <c r="U120" s="3" t="n"/>
      <c r="V120" s="3" t="n"/>
    </row>
    <row r="121">
      <c r="U121" s="3" t="n"/>
      <c r="V121" s="3" t="n"/>
    </row>
    <row r="122">
      <c r="U122" s="3" t="n"/>
      <c r="V122" s="3" t="n"/>
    </row>
    <row r="123">
      <c r="U123" s="3" t="n"/>
      <c r="V123" s="3" t="n"/>
    </row>
    <row r="124">
      <c r="U124" s="3" t="n"/>
      <c r="V124" s="3" t="n"/>
    </row>
    <row r="125">
      <c r="U125" s="3" t="n"/>
      <c r="V125" s="3" t="n"/>
    </row>
    <row r="126">
      <c r="U126" s="3" t="n"/>
      <c r="V126" s="3" t="n"/>
    </row>
    <row r="127">
      <c r="U127" s="3" t="n"/>
      <c r="V127" s="3" t="n"/>
    </row>
    <row r="128">
      <c r="U128" s="3" t="n"/>
      <c r="V128" s="3" t="n"/>
    </row>
    <row r="129">
      <c r="U129" s="3" t="n"/>
      <c r="V129" s="3" t="n"/>
    </row>
    <row r="130">
      <c r="U130" s="3" t="n"/>
      <c r="V130" s="3" t="n"/>
    </row>
    <row r="131">
      <c r="U131" s="3" t="n"/>
      <c r="V131" s="3" t="n"/>
    </row>
    <row r="132">
      <c r="U132" s="3" t="n"/>
      <c r="V132" s="3" t="n"/>
    </row>
    <row r="133">
      <c r="U133" s="3" t="n"/>
      <c r="V133" s="3" t="n"/>
    </row>
    <row r="134">
      <c r="U134" s="3" t="n"/>
      <c r="V134" s="3" t="n"/>
    </row>
    <row r="135">
      <c r="U135" s="3" t="n"/>
      <c r="V135" s="3" t="n"/>
    </row>
    <row r="136">
      <c r="U136" s="3" t="n"/>
      <c r="V136" s="3" t="n"/>
    </row>
    <row r="137">
      <c r="U137" s="3" t="n"/>
      <c r="V137" s="3" t="n"/>
    </row>
    <row r="138">
      <c r="U138" s="3" t="n"/>
      <c r="V138" s="3" t="n"/>
    </row>
    <row r="139">
      <c r="U139" s="3" t="n"/>
      <c r="V139" s="3" t="n"/>
    </row>
    <row r="140">
      <c r="U140" s="3" t="n"/>
      <c r="V140" s="3" t="n"/>
    </row>
    <row r="141">
      <c r="U141" s="3" t="n"/>
      <c r="V141" s="3" t="n"/>
    </row>
    <row r="142">
      <c r="U142" s="3" t="n"/>
      <c r="V142" s="3" t="n"/>
    </row>
    <row r="143">
      <c r="U143" s="3" t="n"/>
      <c r="V143" s="3" t="n"/>
    </row>
    <row r="144">
      <c r="U144" s="3" t="n"/>
      <c r="V144" s="3" t="n"/>
    </row>
    <row r="145">
      <c r="U145" s="3" t="n"/>
      <c r="V145" s="3" t="n"/>
    </row>
    <row r="146">
      <c r="U146" s="3" t="n"/>
      <c r="V146" s="3" t="n"/>
    </row>
    <row r="147">
      <c r="U147" s="3" t="n"/>
      <c r="V147" s="3" t="n"/>
    </row>
    <row r="148">
      <c r="U148" s="3" t="n"/>
      <c r="V148" s="3" t="n"/>
    </row>
    <row r="149">
      <c r="U149" s="3" t="n"/>
      <c r="V149" s="3" t="n"/>
    </row>
    <row r="150">
      <c r="U150" s="3" t="n"/>
      <c r="V150" s="3" t="n"/>
    </row>
    <row r="151">
      <c r="U151" s="3" t="n"/>
      <c r="V151" s="3" t="n"/>
    </row>
    <row r="152">
      <c r="U152" s="3" t="n"/>
      <c r="V152" s="3" t="n"/>
    </row>
    <row r="153">
      <c r="U153" s="3" t="n"/>
      <c r="V153" s="3" t="n"/>
    </row>
    <row r="154">
      <c r="U154" s="3" t="n"/>
      <c r="V154" s="3" t="n"/>
    </row>
    <row r="155">
      <c r="U155" s="3" t="n"/>
      <c r="V155" s="3" t="n"/>
    </row>
    <row r="156">
      <c r="U156" s="3" t="n"/>
      <c r="V156" s="3" t="n"/>
    </row>
    <row r="157">
      <c r="U157" s="3" t="n"/>
      <c r="V157" s="3" t="n"/>
    </row>
    <row r="158">
      <c r="U158" s="3" t="n"/>
      <c r="V158" s="3" t="n"/>
    </row>
    <row r="159">
      <c r="U159" s="3" t="n"/>
      <c r="V159" s="3" t="n"/>
    </row>
    <row r="160">
      <c r="U160" s="3" t="n"/>
      <c r="V160" s="3" t="n"/>
    </row>
    <row r="161">
      <c r="U161" s="3" t="n"/>
      <c r="V161" s="3" t="n"/>
    </row>
    <row r="162">
      <c r="U162" s="3" t="n"/>
      <c r="V162" s="3" t="n"/>
    </row>
    <row r="163">
      <c r="U163" s="3" t="n"/>
      <c r="V163" s="3" t="n"/>
    </row>
    <row r="164">
      <c r="U164" s="3" t="n"/>
      <c r="V164" s="3" t="n"/>
    </row>
    <row r="165">
      <c r="U165" s="3" t="n"/>
      <c r="V165" s="3" t="n"/>
    </row>
  </sheetData>
  <mergeCells count="47">
    <mergeCell ref="B16:C16"/>
    <mergeCell ref="B7:C7"/>
    <mergeCell ref="B25:C25"/>
    <mergeCell ref="B22:C22"/>
    <mergeCell ref="J4:L4"/>
    <mergeCell ref="H4:I4"/>
    <mergeCell ref="B31:C31"/>
    <mergeCell ref="B27:C27"/>
    <mergeCell ref="B18:C18"/>
    <mergeCell ref="B12:C12"/>
    <mergeCell ref="A1:T1"/>
    <mergeCell ref="B39:C39"/>
    <mergeCell ref="B21:C21"/>
    <mergeCell ref="B11:C11"/>
    <mergeCell ref="B23:C23"/>
    <mergeCell ref="Z4:Z12"/>
    <mergeCell ref="B14:C14"/>
    <mergeCell ref="B17:C17"/>
    <mergeCell ref="B8:C8"/>
    <mergeCell ref="B13:C13"/>
    <mergeCell ref="B38:C38"/>
    <mergeCell ref="B29:C29"/>
    <mergeCell ref="B19:C19"/>
    <mergeCell ref="A3:T3"/>
    <mergeCell ref="B34:C34"/>
    <mergeCell ref="B10:C10"/>
    <mergeCell ref="B28:C28"/>
    <mergeCell ref="B37:C37"/>
    <mergeCell ref="A2:T2"/>
    <mergeCell ref="N4:P4"/>
    <mergeCell ref="B9:C9"/>
    <mergeCell ref="B40:C40"/>
    <mergeCell ref="B6:C6"/>
    <mergeCell ref="V7:W7"/>
    <mergeCell ref="B24:C24"/>
    <mergeCell ref="B30:C30"/>
    <mergeCell ref="B15:C15"/>
    <mergeCell ref="B33:C33"/>
    <mergeCell ref="V4:Y6"/>
    <mergeCell ref="B5:C5"/>
    <mergeCell ref="B20:C20"/>
    <mergeCell ref="M42:Q44"/>
    <mergeCell ref="B36:C36"/>
    <mergeCell ref="B32:C32"/>
    <mergeCell ref="B26:C26"/>
    <mergeCell ref="B35:C35"/>
    <mergeCell ref="D4:G4"/>
  </mergeCells>
  <conditionalFormatting sqref="S9:S38">
    <cfRule type="cellIs" priority="1" operator="lessThanOrEqual" dxfId="2" stopIfTrue="1">
      <formula>3</formula>
    </cfRule>
  </conditionalFormatting>
  <conditionalFormatting sqref="R9:R38">
    <cfRule type="cellIs" priority="2" operator="between" dxfId="3" stopIfTrue="1">
      <formula>$V$18</formula>
      <formula>$X$18</formula>
    </cfRule>
  </conditionalFormatting>
  <pageMargins left="0.708333333333333" right="0.708333333333333" top="0.747916666666667" bottom="0.747916666666667" header="0.314583333333333" footer="0.314583333333333"/>
  <pageSetup orientation="landscape" paperSize="9" horizontalDpi="180" verticalDpi="180"/>
  <headerFooter>
    <oddHeader/>
    <oddFooter>&amp;L版权所有：北京未名潮管理顾问有限公司何建湘</oddFooter>
    <evenHeader/>
    <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2006-09-13T11:21:00Z</dcterms:created>
  <dcterms:modified xmlns:dcterms="http://purl.org/dc/terms/" xmlns:xsi="http://www.w3.org/2001/XMLSchema-instance" xsi:type="dcterms:W3CDTF">2026-05-31T07:31:15Z</dcterms:modified>
</cp:coreProperties>
</file>

<file path=docProps/custom.xml><?xml version="1.0" encoding="utf-8"?>
<Properties xmlns="http://schemas.openxmlformats.org/officeDocument/2006/custom-properties">
  <property name="KSOProductBuildVer" fmtid="{D5CDD505-2E9C-101B-9397-08002B2CF9AE}" pid="2">
    <vt:lpwstr xmlns:vt="http://schemas.openxmlformats.org/officeDocument/2006/docPropsVTypes">2052-10.1.0.5554</vt:lpwstr>
  </property>
  <property name="KSOTemplateUUID" fmtid="{D5CDD505-2E9C-101B-9397-08002B2CF9AE}" pid="3">
    <vt:lpwstr xmlns:vt="http://schemas.openxmlformats.org/officeDocument/2006/docPropsVTypes">v1.0_mb_h8GpJHodla8Lh9cnc9PHJQ==</vt:lpwstr>
  </property>
</Properties>
</file>