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0" xWindow="0" yWindow="90" windowWidth="19200" windowHeight="11640" tabRatio="600" firstSheet="0" activeTab="1" autoFilterDateGrouping="1"/>
  </bookViews>
  <sheets>
    <sheet xmlns:r="http://schemas.openxmlformats.org/officeDocument/2006/relationships" name="数据" sheetId="1" state="visible" r:id="rId1"/>
    <sheet xmlns:r="http://schemas.openxmlformats.org/officeDocument/2006/relationships" name="分析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0.00_ "/>
    <numFmt numFmtId="165" formatCode="0_);[Red]\(0\)"/>
    <numFmt numFmtId="166" formatCode="0.00_);[Red]\(0.00\)"/>
    <numFmt numFmtId="167" formatCode="0_ "/>
  </numFmts>
  <fonts count="38">
    <font>
      <name val="宋体"/>
      <charset val="134"/>
      <family val="2"/>
      <color theme="1"/>
      <sz val="11"/>
      <scheme val="minor"/>
    </font>
    <font>
      <name val="宋体"/>
      <charset val="134"/>
      <family val="2"/>
      <sz val="9"/>
      <scheme val="minor"/>
    </font>
    <font>
      <name val="宋体"/>
      <charset val="134"/>
      <family val="2"/>
      <color theme="1"/>
      <sz val="10"/>
      <scheme val="minor"/>
    </font>
    <font>
      <name val="宋体"/>
      <charset val="134"/>
      <family val="3"/>
      <b val="1"/>
      <color theme="1"/>
      <sz val="10"/>
      <scheme val="minor"/>
    </font>
    <font>
      <name val="微软雅黑"/>
      <charset val="134"/>
      <family val="2"/>
      <color theme="1"/>
      <sz val="14"/>
    </font>
    <font>
      <name val="微软雅黑"/>
      <charset val="134"/>
      <family val="2"/>
      <b val="1"/>
      <color theme="1"/>
      <sz val="14"/>
    </font>
    <font>
      <name val="微软雅黑"/>
      <charset val="134"/>
      <family val="2"/>
      <b val="1"/>
      <color theme="0"/>
      <sz val="18"/>
    </font>
    <font>
      <name val="微软雅黑"/>
      <charset val="134"/>
      <family val="2"/>
      <sz val="8"/>
    </font>
    <font>
      <name val="宋体"/>
      <charset val="134"/>
      <family val="3"/>
      <color rgb="FF000000"/>
      <sz val="9"/>
    </font>
    <font>
      <name val="宋体"/>
      <charset val="134"/>
      <family val="3"/>
      <color theme="1"/>
      <sz val="10"/>
      <scheme val="minor"/>
    </font>
    <font>
      <name val="宋体"/>
      <charset val="134"/>
      <family val="3"/>
      <b val="1"/>
      <color theme="0"/>
      <sz val="10"/>
      <scheme val="minor"/>
    </font>
    <font>
      <name val="微软雅黑"/>
      <charset val="134"/>
      <family val="2"/>
      <color theme="1"/>
      <sz val="10"/>
    </font>
    <font>
      <name val="宋体"/>
      <charset val="134"/>
      <family val="3"/>
      <sz val="9"/>
    </font>
    <font>
      <name val="微软雅黑"/>
      <charset val="134"/>
      <family val="2"/>
      <color theme="0"/>
      <sz val="9"/>
    </font>
    <font>
      <name val="微软雅黑"/>
      <charset val="134"/>
      <family val="2"/>
      <b val="1"/>
      <color theme="1"/>
      <sz val="12"/>
    </font>
    <font>
      <name val="宋体"/>
      <charset val="134"/>
      <family val="3"/>
      <b val="1"/>
      <color theme="1"/>
      <sz val="9"/>
      <scheme val="minor"/>
    </font>
    <font>
      <name val="微软雅黑"/>
      <charset val="134"/>
      <family val="2"/>
      <color theme="1"/>
      <sz val="12"/>
    </font>
    <font>
      <name val="微软雅黑"/>
      <charset val="134"/>
      <family val="2"/>
      <b val="1"/>
      <color rgb="FF000000"/>
      <sz val="9"/>
    </font>
    <font>
      <name val="微软雅黑"/>
      <charset val="134"/>
      <family val="2"/>
      <b val="1"/>
      <sz val="10"/>
    </font>
    <font>
      <name val="微软雅黑"/>
      <charset val="134"/>
      <family val="2"/>
      <b val="1"/>
      <color theme="0"/>
      <sz val="14"/>
    </font>
    <font>
      <name val="宋体"/>
      <charset val="134"/>
      <family val="3"/>
      <color theme="0"/>
      <sz val="9"/>
      <scheme val="minor"/>
    </font>
    <font>
      <name val="宋体"/>
      <charset val="134"/>
      <family val="3"/>
      <b val="1"/>
      <sz val="10"/>
      <scheme val="minor"/>
    </font>
    <font>
      <name val="微软雅黑"/>
      <charset val="134"/>
      <family val="2"/>
      <b val="1"/>
      <sz val="12"/>
    </font>
    <font>
      <name val="微软雅黑"/>
      <charset val="134"/>
      <family val="2"/>
      <b val="1"/>
      <color theme="1"/>
      <sz val="11"/>
    </font>
    <font>
      <name val="宋体"/>
      <charset val="134"/>
      <family val="3"/>
      <color theme="1"/>
      <sz val="9"/>
      <scheme val="minor"/>
    </font>
    <font>
      <name val="宋体"/>
      <charset val="134"/>
      <family val="2"/>
      <color theme="0"/>
      <sz val="10"/>
      <scheme val="minor"/>
    </font>
    <font>
      <name val="宋体"/>
      <charset val="134"/>
      <family val="3"/>
      <color theme="0"/>
      <sz val="10"/>
      <scheme val="minor"/>
    </font>
    <font>
      <name val="微软雅黑"/>
      <charset val="134"/>
      <family val="2"/>
      <b val="1"/>
      <color theme="1"/>
      <sz val="16"/>
    </font>
    <font>
      <name val="微软雅黑"/>
      <charset val="134"/>
      <family val="2"/>
      <b val="1"/>
      <color theme="0"/>
      <sz val="9"/>
    </font>
    <font>
      <name val="宋体"/>
      <charset val="134"/>
      <family val="2"/>
      <color theme="0"/>
      <sz val="11"/>
      <scheme val="minor"/>
    </font>
    <font>
      <name val="微软雅黑"/>
      <charset val="134"/>
      <family val="2"/>
      <b val="1"/>
      <color theme="0"/>
      <sz val="12"/>
    </font>
    <font>
      <name val="宋体"/>
      <charset val="134"/>
      <family val="3"/>
      <b val="1"/>
      <color theme="1"/>
      <sz val="11"/>
      <scheme val="minor"/>
    </font>
    <font>
      <name val="宋体"/>
      <charset val="134"/>
      <family val="3"/>
      <color theme="1"/>
      <sz val="11"/>
      <scheme val="minor"/>
    </font>
    <font>
      <name val="微软雅黑"/>
      <charset val="134"/>
      <family val="2"/>
      <b val="1"/>
      <sz val="16"/>
    </font>
    <font>
      <name val="微软雅黑"/>
      <charset val="134"/>
      <family val="2"/>
      <b val="1"/>
      <color rgb="FF0070C0"/>
      <sz val="16"/>
    </font>
    <font>
      <name val="微软雅黑"/>
      <charset val="134"/>
      <family val="2"/>
      <b val="1"/>
      <color theme="9" tint="-0.249977111117893"/>
      <sz val="16"/>
    </font>
    <font>
      <name val="宋体"/>
      <charset val="134"/>
      <family val="3"/>
      <sz val="9"/>
      <scheme val="minor"/>
    </font>
    <font>
      <name val="微软雅黑"/>
      <charset val="134"/>
      <family val="2"/>
      <b val="1"/>
      <color rgb="FFFFFF00"/>
      <sz val="14"/>
    </font>
  </fonts>
  <fills count="27">
    <fill>
      <patternFill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1" tint="0.0499893185216834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3" tint="0.399975585192419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hair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</borders>
  <cellStyleXfs count="1">
    <xf numFmtId="0" fontId="0" fillId="0" borderId="0" applyAlignment="1">
      <alignment vertical="center"/>
    </xf>
  </cellStyleXfs>
  <cellXfs count="168">
    <xf numFmtId="0" fontId="0" fillId="0" borderId="0" applyAlignment="1" pivotButton="0" quotePrefix="0" xfId="0">
      <alignment vertical="center"/>
    </xf>
    <xf numFmtId="164" fontId="8" fillId="9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9" fillId="3" borderId="1" applyAlignment="1" pivotButton="0" quotePrefix="0" xfId="0">
      <alignment horizontal="center" vertical="center" wrapText="1"/>
    </xf>
    <xf numFmtId="165" fontId="11" fillId="8" borderId="1" applyAlignment="1" pivotButton="0" quotePrefix="0" xfId="0">
      <alignment horizontal="center" vertical="center" wrapText="1"/>
    </xf>
    <xf numFmtId="166" fontId="11" fillId="10" borderId="1" applyAlignment="1" pivotButton="0" quotePrefix="0" xfId="0">
      <alignment horizontal="center" vertical="center" wrapText="1"/>
    </xf>
    <xf numFmtId="0" fontId="10" fillId="4" borderId="0" applyAlignment="1" pivotButton="0" quotePrefix="0" xfId="0">
      <alignment vertical="center" wrapText="1"/>
    </xf>
    <xf numFmtId="0" fontId="0" fillId="4" borderId="0" applyAlignment="1" pivotButton="0" quotePrefix="0" xfId="0">
      <alignment vertical="center"/>
    </xf>
    <xf numFmtId="164" fontId="17" fillId="9" borderId="1" applyAlignment="1" pivotButton="0" quotePrefix="0" xfId="0">
      <alignment horizontal="center" vertical="center" wrapText="1"/>
    </xf>
    <xf numFmtId="164" fontId="18" fillId="7" borderId="2" applyAlignment="1" pivotButton="0" quotePrefix="0" xfId="0">
      <alignment horizontal="center" vertical="center" wrapText="1"/>
    </xf>
    <xf numFmtId="164" fontId="18" fillId="7" borderId="4" applyAlignment="1" pivotButton="0" quotePrefix="0" xfId="0">
      <alignment horizontal="center" vertical="center" wrapText="1"/>
    </xf>
    <xf numFmtId="0" fontId="9" fillId="7" borderId="5" applyAlignment="1" pivotButton="0" quotePrefix="0" xfId="0">
      <alignment horizontal="center" vertical="center"/>
    </xf>
    <xf numFmtId="0" fontId="3" fillId="6" borderId="5" applyAlignment="1" pivotButton="0" quotePrefix="0" xfId="0">
      <alignment horizontal="center" vertical="center"/>
    </xf>
    <xf numFmtId="164" fontId="9" fillId="7" borderId="5" applyAlignment="1" pivotButton="0" quotePrefix="0" xfId="0">
      <alignment horizontal="center" vertical="center"/>
    </xf>
    <xf numFmtId="0" fontId="21" fillId="7" borderId="5" applyAlignment="1" pivotButton="0" quotePrefix="0" xfId="0">
      <alignment horizontal="center" vertical="center"/>
    </xf>
    <xf numFmtId="0" fontId="9" fillId="3" borderId="5" applyAlignment="1" pivotButton="0" quotePrefix="0" xfId="0">
      <alignment horizontal="center" vertical="center"/>
    </xf>
    <xf numFmtId="164" fontId="9" fillId="3" borderId="5" applyAlignment="1" pivotButton="0" quotePrefix="0" xfId="0">
      <alignment horizontal="center" vertical="center"/>
    </xf>
    <xf numFmtId="0" fontId="23" fillId="6" borderId="6" applyAlignment="1" pivotButton="0" quotePrefix="0" xfId="0">
      <alignment horizontal="center" vertical="center"/>
    </xf>
    <xf numFmtId="164" fontId="22" fillId="3" borderId="11" applyAlignment="1" pivotButton="0" quotePrefix="0" xfId="0">
      <alignment vertical="center" wrapText="1"/>
    </xf>
    <xf numFmtId="164" fontId="22" fillId="3" borderId="10" applyAlignment="1" pivotButton="0" quotePrefix="0" xfId="0">
      <alignment vertical="center" wrapText="1"/>
    </xf>
    <xf numFmtId="0" fontId="21" fillId="6" borderId="5" applyAlignment="1" pivotButton="0" quotePrefix="0" xfId="0">
      <alignment horizontal="center" vertical="center"/>
    </xf>
    <xf numFmtId="0" fontId="23" fillId="6" borderId="12" applyAlignment="1" pivotButton="0" quotePrefix="0" xfId="0">
      <alignment horizontal="center" vertical="center"/>
    </xf>
    <xf numFmtId="164" fontId="8" fillId="9" borderId="11" applyAlignment="1" pivotButton="0" quotePrefix="0" xfId="0">
      <alignment horizontal="center" vertical="center" wrapText="1"/>
    </xf>
    <xf numFmtId="164" fontId="17" fillId="9" borderId="11" applyAlignment="1" pivotButton="0" quotePrefix="0" xfId="0">
      <alignment horizontal="center" vertical="center" wrapText="1"/>
    </xf>
    <xf numFmtId="165" fontId="11" fillId="8" borderId="11" applyAlignment="1" pivotButton="0" quotePrefix="0" xfId="0">
      <alignment horizontal="center" vertical="center" wrapText="1"/>
    </xf>
    <xf numFmtId="166" fontId="11" fillId="10" borderId="11" applyAlignment="1" pivotButton="0" quotePrefix="0" xfId="0">
      <alignment horizontal="center" vertical="center" wrapText="1"/>
    </xf>
    <xf numFmtId="0" fontId="24" fillId="11" borderId="1" applyAlignment="1" pivotButton="0" quotePrefix="0" xfId="0">
      <alignment horizontal="center" vertical="center"/>
    </xf>
    <xf numFmtId="10" fontId="24" fillId="11" borderId="1" applyAlignment="1" pivotButton="0" quotePrefix="0" xfId="0">
      <alignment horizontal="center" vertical="center"/>
    </xf>
    <xf numFmtId="0" fontId="15" fillId="14" borderId="1" applyAlignment="1" pivotButton="0" quotePrefix="0" xfId="0">
      <alignment horizontal="center" vertical="center"/>
    </xf>
    <xf numFmtId="9" fontId="13" fillId="15" borderId="1" applyAlignment="1" pivotButton="0" quotePrefix="0" xfId="0">
      <alignment horizontal="center" vertical="center" wrapText="1"/>
    </xf>
    <xf numFmtId="0" fontId="9" fillId="0" borderId="0" applyAlignment="1" pivotButton="0" quotePrefix="0" xfId="0">
      <alignment vertical="center"/>
    </xf>
    <xf numFmtId="9" fontId="9" fillId="7" borderId="1" applyAlignment="1" pivotButton="0" quotePrefix="0" xfId="0">
      <alignment horizontal="center" vertical="center" wrapText="1"/>
    </xf>
    <xf numFmtId="164" fontId="3" fillId="14" borderId="1" applyAlignment="1" pivotButton="0" quotePrefix="0" xfId="0">
      <alignment horizontal="center" vertical="center" wrapText="1"/>
    </xf>
    <xf numFmtId="167" fontId="3" fillId="14" borderId="1" applyAlignment="1" pivotButton="0" quotePrefix="0" xfId="0">
      <alignment horizontal="center" vertical="center" wrapText="1"/>
    </xf>
    <xf numFmtId="164" fontId="9" fillId="14" borderId="1" applyAlignment="1" pivotButton="0" quotePrefix="0" xfId="0">
      <alignment horizontal="center" vertical="center" wrapText="1"/>
    </xf>
    <xf numFmtId="0" fontId="27" fillId="6" borderId="7" applyAlignment="1" pivotButton="0" quotePrefix="0" xfId="0">
      <alignment horizontal="center" vertical="center"/>
    </xf>
    <xf numFmtId="0" fontId="9" fillId="2" borderId="1" applyAlignment="1" pivotButton="0" quotePrefix="0" xfId="0">
      <alignment horizontal="center" vertical="center" wrapText="1"/>
    </xf>
    <xf numFmtId="9" fontId="9" fillId="2" borderId="1" applyAlignment="1" pivotButton="0" quotePrefix="0" xfId="0">
      <alignment horizontal="center" vertical="center" wrapText="1"/>
    </xf>
    <xf numFmtId="0" fontId="14" fillId="17" borderId="7" applyAlignment="1" pivotButton="0" quotePrefix="0" xfId="0">
      <alignment horizontal="center" vertical="center"/>
    </xf>
    <xf numFmtId="0" fontId="10" fillId="12" borderId="5" applyAlignment="1" pivotButton="0" quotePrefix="0" xfId="0">
      <alignment horizontal="center" vertical="center"/>
    </xf>
    <xf numFmtId="0" fontId="9" fillId="2" borderId="5" applyAlignment="1" pivotButton="0" quotePrefix="0" xfId="0">
      <alignment vertical="center" wrapText="1"/>
    </xf>
    <xf numFmtId="9" fontId="9" fillId="2" borderId="5" applyAlignment="1" pivotButton="0" quotePrefix="0" xfId="0">
      <alignment horizontal="center" vertical="center"/>
    </xf>
    <xf numFmtId="0" fontId="3" fillId="7" borderId="5" applyAlignment="1" pivotButton="0" quotePrefix="0" xfId="0">
      <alignment horizontal="center" vertical="center"/>
    </xf>
    <xf numFmtId="10" fontId="24" fillId="16" borderId="1" applyAlignment="1" pivotButton="0" quotePrefix="0" xfId="0">
      <alignment horizontal="center" vertical="center" wrapText="1"/>
    </xf>
    <xf numFmtId="0" fontId="10" fillId="12" borderId="5" applyAlignment="1" pivotButton="0" quotePrefix="0" xfId="0">
      <alignment horizontal="center" vertical="center" wrapText="1"/>
    </xf>
    <xf numFmtId="0" fontId="3" fillId="3" borderId="5" applyAlignment="1" pivotButton="0" quotePrefix="0" xfId="0">
      <alignment horizontal="center" vertical="center"/>
    </xf>
    <xf numFmtId="164" fontId="13" fillId="18" borderId="1" applyAlignment="1" pivotButton="0" quotePrefix="0" xfId="0">
      <alignment horizontal="center" vertical="center" wrapText="1"/>
    </xf>
    <xf numFmtId="9" fontId="28" fillId="19" borderId="2" applyAlignment="1" pivotButton="0" quotePrefix="0" xfId="0">
      <alignment horizontal="center" vertical="center" wrapText="1"/>
    </xf>
    <xf numFmtId="9" fontId="28" fillId="19" borderId="7" applyAlignment="1" pivotButton="0" quotePrefix="0" xfId="0">
      <alignment vertical="center" wrapText="1"/>
    </xf>
    <xf numFmtId="9" fontId="28" fillId="19" borderId="2" applyAlignment="1" pivotButton="0" quotePrefix="0" xfId="0">
      <alignment vertical="center" wrapText="1"/>
    </xf>
    <xf numFmtId="9" fontId="28" fillId="19" borderId="3" applyAlignment="1" pivotButton="0" quotePrefix="0" xfId="0">
      <alignment vertical="center" wrapText="1"/>
    </xf>
    <xf numFmtId="164" fontId="7" fillId="20" borderId="2" applyAlignment="1" pivotButton="0" quotePrefix="0" xfId="0">
      <alignment horizontal="center" vertical="center" wrapText="1"/>
    </xf>
    <xf numFmtId="9" fontId="7" fillId="20" borderId="2" applyAlignment="1" pivotButton="0" quotePrefix="0" xfId="0">
      <alignment horizontal="center" vertical="center" wrapText="1"/>
    </xf>
    <xf numFmtId="9" fontId="13" fillId="15" borderId="2" applyAlignment="1" pivotButton="0" quotePrefix="0" xfId="0">
      <alignment horizontal="center" vertical="center" wrapText="1"/>
    </xf>
    <xf numFmtId="9" fontId="13" fillId="15" borderId="7" applyAlignment="1" pivotButton="0" quotePrefix="0" xfId="0">
      <alignment horizontal="center" vertical="center" wrapText="1"/>
    </xf>
    <xf numFmtId="9" fontId="13" fillId="15" borderId="3" applyAlignment="1" pivotButton="0" quotePrefix="0" xfId="0">
      <alignment horizontal="center" vertical="center" wrapText="1"/>
    </xf>
    <xf numFmtId="0" fontId="24" fillId="20" borderId="1" applyAlignment="1" pivotButton="0" quotePrefix="0" xfId="0">
      <alignment horizontal="center" vertical="center"/>
    </xf>
    <xf numFmtId="9" fontId="24" fillId="20" borderId="1" applyAlignment="1" pivotButton="0" quotePrefix="0" xfId="0">
      <alignment horizontal="center" vertical="center"/>
    </xf>
    <xf numFmtId="0" fontId="0" fillId="4" borderId="0" applyAlignment="1" pivotButton="0" quotePrefix="0" xfId="0">
      <alignment vertical="center" wrapText="1"/>
    </xf>
    <xf numFmtId="0" fontId="21" fillId="7" borderId="18" applyAlignment="1" pivotButton="0" quotePrefix="0" xfId="0">
      <alignment horizontal="center" vertical="center"/>
    </xf>
    <xf numFmtId="0" fontId="9" fillId="3" borderId="20" applyAlignment="1" pivotButton="0" quotePrefix="0" xfId="0">
      <alignment horizontal="center" vertical="center"/>
    </xf>
    <xf numFmtId="0" fontId="9" fillId="3" borderId="18" applyAlignment="1" pivotButton="0" quotePrefix="0" xfId="0">
      <alignment horizontal="center" vertical="center"/>
    </xf>
    <xf numFmtId="0" fontId="9" fillId="7" borderId="20" applyAlignment="1" pivotButton="0" quotePrefix="0" xfId="0">
      <alignment horizontal="center" vertical="center"/>
    </xf>
    <xf numFmtId="0" fontId="9" fillId="7" borderId="18" applyAlignment="1" pivotButton="0" quotePrefix="0" xfId="0">
      <alignment horizontal="center" vertical="center"/>
    </xf>
    <xf numFmtId="0" fontId="9" fillId="7" borderId="21" applyAlignment="1" pivotButton="0" quotePrefix="0" xfId="0">
      <alignment horizontal="center" vertical="center"/>
    </xf>
    <xf numFmtId="0" fontId="9" fillId="7" borderId="22" applyAlignment="1" pivotButton="0" quotePrefix="0" xfId="0">
      <alignment horizontal="center" vertical="center"/>
    </xf>
    <xf numFmtId="0" fontId="3" fillId="6" borderId="22" applyAlignment="1" pivotButton="0" quotePrefix="0" xfId="0">
      <alignment horizontal="center" vertical="center"/>
    </xf>
    <xf numFmtId="0" fontId="9" fillId="7" borderId="23" applyAlignment="1" pivotButton="0" quotePrefix="0" xfId="0">
      <alignment horizontal="center" vertical="center"/>
    </xf>
    <xf numFmtId="0" fontId="3" fillId="7" borderId="29" applyAlignment="1" pivotButton="0" quotePrefix="0" xfId="0">
      <alignment horizontal="center" vertical="center"/>
    </xf>
    <xf numFmtId="0" fontId="3" fillId="7" borderId="30" applyAlignment="1" pivotButton="0" quotePrefix="0" xfId="0">
      <alignment horizontal="center" vertical="center"/>
    </xf>
    <xf numFmtId="0" fontId="3" fillId="7" borderId="31" applyAlignment="1" pivotButton="0" quotePrefix="0" xfId="0">
      <alignment horizontal="center" vertical="center"/>
    </xf>
    <xf numFmtId="9" fontId="9" fillId="3" borderId="29" applyAlignment="1" pivotButton="0" quotePrefix="0" xfId="0">
      <alignment horizontal="center" vertical="center"/>
    </xf>
    <xf numFmtId="0" fontId="9" fillId="3" borderId="30" applyAlignment="1" pivotButton="0" quotePrefix="0" xfId="0">
      <alignment horizontal="center" vertical="center"/>
    </xf>
    <xf numFmtId="10" fontId="9" fillId="3" borderId="30" applyAlignment="1" pivotButton="0" quotePrefix="0" xfId="0">
      <alignment horizontal="center" vertical="center"/>
    </xf>
    <xf numFmtId="0" fontId="9" fillId="3" borderId="31" applyAlignment="1" pivotButton="0" quotePrefix="0" xfId="0">
      <alignment horizontal="center" vertical="center"/>
    </xf>
    <xf numFmtId="9" fontId="9" fillId="7" borderId="29" applyAlignment="1" pivotButton="0" quotePrefix="0" xfId="0">
      <alignment horizontal="center" vertical="center"/>
    </xf>
    <xf numFmtId="0" fontId="2" fillId="7" borderId="30" applyAlignment="1" pivotButton="0" quotePrefix="0" xfId="0">
      <alignment horizontal="center" vertical="center"/>
    </xf>
    <xf numFmtId="10" fontId="9" fillId="7" borderId="30" applyAlignment="1" pivotButton="0" quotePrefix="0" xfId="0">
      <alignment horizontal="center" vertical="center"/>
    </xf>
    <xf numFmtId="0" fontId="9" fillId="7" borderId="30" applyAlignment="1" pivotButton="0" quotePrefix="0" xfId="0">
      <alignment horizontal="center" vertical="center"/>
    </xf>
    <xf numFmtId="0" fontId="9" fillId="7" borderId="31" applyAlignment="1" pivotButton="0" quotePrefix="0" xfId="0">
      <alignment horizontal="center" vertical="center"/>
    </xf>
    <xf numFmtId="9" fontId="9" fillId="7" borderId="32" applyAlignment="1" pivotButton="0" quotePrefix="0" xfId="0">
      <alignment horizontal="center" vertical="center"/>
    </xf>
    <xf numFmtId="0" fontId="2" fillId="7" borderId="33" applyAlignment="1" pivotButton="0" quotePrefix="0" xfId="0">
      <alignment horizontal="center" vertical="center"/>
    </xf>
    <xf numFmtId="10" fontId="9" fillId="7" borderId="33" applyAlignment="1" pivotButton="0" quotePrefix="0" xfId="0">
      <alignment horizontal="center" vertical="center"/>
    </xf>
    <xf numFmtId="0" fontId="9" fillId="7" borderId="33" applyAlignment="1" pivotButton="0" quotePrefix="0" xfId="0">
      <alignment horizontal="center" vertical="center"/>
    </xf>
    <xf numFmtId="0" fontId="9" fillId="7" borderId="34" applyAlignment="1" pivotButton="0" quotePrefix="0" xfId="0">
      <alignment horizontal="center" vertical="center"/>
    </xf>
    <xf numFmtId="0" fontId="24" fillId="11" borderId="36" applyAlignment="1" pivotButton="0" quotePrefix="0" xfId="0">
      <alignment horizontal="center" vertical="center"/>
    </xf>
    <xf numFmtId="0" fontId="25" fillId="4" borderId="0" applyAlignment="1" pivotButton="0" quotePrefix="0" xfId="0">
      <alignment vertical="center" wrapText="1"/>
    </xf>
    <xf numFmtId="0" fontId="25" fillId="4" borderId="28" applyAlignment="1" pivotButton="0" quotePrefix="0" xfId="0">
      <alignment vertical="center" wrapText="1"/>
    </xf>
    <xf numFmtId="0" fontId="19" fillId="13" borderId="13" applyAlignment="1" pivotButton="0" quotePrefix="0" xfId="0">
      <alignment horizontal="center" vertical="center" wrapText="1"/>
    </xf>
    <xf numFmtId="0" fontId="19" fillId="13" borderId="0" applyAlignment="1" pivotButton="0" quotePrefix="0" xfId="0">
      <alignment horizontal="center" vertical="center" wrapText="1"/>
    </xf>
    <xf numFmtId="0" fontId="19" fillId="13" borderId="18" applyAlignment="1" pivotButton="0" quotePrefix="0" xfId="0">
      <alignment horizontal="center" vertical="center" wrapText="1"/>
    </xf>
    <xf numFmtId="0" fontId="19" fillId="25" borderId="26" applyAlignment="1" pivotButton="0" quotePrefix="0" xfId="0">
      <alignment horizontal="center" vertical="center" wrapText="1"/>
    </xf>
    <xf numFmtId="0" fontId="19" fillId="25" borderId="0" applyAlignment="1" pivotButton="0" quotePrefix="0" xfId="0">
      <alignment horizontal="center" vertical="center" wrapText="1"/>
    </xf>
    <xf numFmtId="0" fontId="19" fillId="25" borderId="27" applyAlignment="1" pivotButton="0" quotePrefix="0" xfId="0">
      <alignment horizontal="center" vertical="center" wrapText="1"/>
    </xf>
    <xf numFmtId="0" fontId="14" fillId="3" borderId="2" applyAlignment="1" pivotButton="0" quotePrefix="0" xfId="0">
      <alignment horizontal="center" vertical="center" wrapText="1"/>
    </xf>
    <xf numFmtId="164" fontId="18" fillId="3" borderId="9" applyAlignment="1" pivotButton="0" quotePrefix="0" xfId="0">
      <alignment horizontal="center" vertical="center" wrapText="1"/>
    </xf>
    <xf numFmtId="164" fontId="36" fillId="2" borderId="2" applyAlignment="1" pivotButton="0" quotePrefix="0" xfId="0">
      <alignment horizontal="center" vertical="center" wrapText="1"/>
    </xf>
    <xf numFmtId="0" fontId="30" fillId="26" borderId="1" applyAlignment="1" pivotButton="0" quotePrefix="0" xfId="0">
      <alignment horizontal="center" vertical="center" wrapText="1"/>
    </xf>
    <xf numFmtId="9" fontId="24" fillId="2" borderId="1" applyAlignment="1" pivotButton="0" quotePrefix="0" xfId="0">
      <alignment horizontal="center" vertical="center" wrapText="1"/>
    </xf>
    <xf numFmtId="0" fontId="10" fillId="4" borderId="0" applyAlignment="1" pivotButton="0" quotePrefix="0" xfId="0">
      <alignment horizontal="center" vertical="center" wrapText="1"/>
    </xf>
    <xf numFmtId="0" fontId="25" fillId="4" borderId="13" applyAlignment="1" pivotButton="0" quotePrefix="0" xfId="0">
      <alignment horizontal="left" vertical="center" wrapText="1"/>
    </xf>
    <xf numFmtId="0" fontId="26" fillId="4" borderId="0" applyAlignment="1" pivotButton="0" quotePrefix="0" xfId="0">
      <alignment horizontal="left" vertical="center" wrapText="1"/>
    </xf>
    <xf numFmtId="0" fontId="25" fillId="4" borderId="13" applyAlignment="1" pivotButton="0" quotePrefix="0" xfId="0">
      <alignment horizontal="left" vertical="top" wrapText="1"/>
    </xf>
    <xf numFmtId="0" fontId="25" fillId="4" borderId="0" applyAlignment="1" pivotButton="0" quotePrefix="0" xfId="0">
      <alignment horizontal="left" vertical="top" wrapText="1"/>
    </xf>
    <xf numFmtId="0" fontId="4" fillId="2" borderId="0" applyAlignment="1" pivotButton="0" quotePrefix="0" xfId="0">
      <alignment horizontal="left" vertical="top" wrapText="1"/>
    </xf>
    <xf numFmtId="0" fontId="33" fillId="0" borderId="0" applyAlignment="1" pivotButton="0" quotePrefix="0" xfId="0">
      <alignment horizontal="center" vertical="center"/>
    </xf>
    <xf numFmtId="0" fontId="6" fillId="5" borderId="0" applyAlignment="1" pivotButton="0" quotePrefix="0" xfId="0">
      <alignment horizontal="left" vertical="center"/>
    </xf>
    <xf numFmtId="0" fontId="19" fillId="13" borderId="4" applyAlignment="1" pivotButton="0" quotePrefix="0" xfId="0">
      <alignment horizontal="center" vertical="center" wrapText="1"/>
    </xf>
    <xf numFmtId="0" fontId="19" fillId="13" borderId="15" applyAlignment="1" pivotButton="0" quotePrefix="0" xfId="0">
      <alignment horizontal="center" vertical="center" wrapText="1"/>
    </xf>
    <xf numFmtId="0" fontId="19" fillId="13" borderId="16" applyAlignment="1" pivotButton="0" quotePrefix="0" xfId="0">
      <alignment horizontal="center" vertical="center" wrapText="1"/>
    </xf>
    <xf numFmtId="0" fontId="30" fillId="12" borderId="0" applyAlignment="1" pivotButton="0" quotePrefix="0" xfId="0">
      <alignment horizontal="center" vertical="center"/>
    </xf>
    <xf numFmtId="0" fontId="29" fillId="12" borderId="0" applyAlignment="1" pivotButton="0" quotePrefix="0" xfId="0">
      <alignment horizontal="center" vertical="center"/>
    </xf>
    <xf numFmtId="0" fontId="29" fillId="4" borderId="0" applyAlignment="1" pivotButton="0" quotePrefix="0" xfId="0">
      <alignment vertical="top" wrapText="1"/>
    </xf>
    <xf numFmtId="0" fontId="3" fillId="7" borderId="30" applyAlignment="1" pivotButton="0" quotePrefix="0" xfId="0">
      <alignment horizontal="center" vertical="center"/>
    </xf>
    <xf numFmtId="0" fontId="19" fillId="25" borderId="24" applyAlignment="1" pivotButton="0" quotePrefix="0" xfId="0">
      <alignment horizontal="center" vertical="center" wrapText="1"/>
    </xf>
    <xf numFmtId="0" fontId="19" fillId="25" borderId="15" applyAlignment="1" pivotButton="0" quotePrefix="0" xfId="0">
      <alignment horizontal="center" vertical="center" wrapText="1"/>
    </xf>
    <xf numFmtId="0" fontId="19" fillId="25" borderId="25" applyAlignment="1" pivotButton="0" quotePrefix="0" xfId="0">
      <alignment horizontal="center" vertical="center" wrapText="1"/>
    </xf>
    <xf numFmtId="0" fontId="31" fillId="23" borderId="17" applyAlignment="1" pivotButton="0" quotePrefix="0" xfId="0">
      <alignment horizontal="center" vertical="center"/>
    </xf>
    <xf numFmtId="0" fontId="31" fillId="23" borderId="14" applyAlignment="1" pivotButton="0" quotePrefix="0" xfId="0">
      <alignment horizontal="center" vertical="center"/>
    </xf>
    <xf numFmtId="0" fontId="31" fillId="2" borderId="0" applyAlignment="1" pivotButton="0" quotePrefix="0" xfId="0">
      <alignment horizontal="center" vertical="center"/>
    </xf>
    <xf numFmtId="0" fontId="31" fillId="2" borderId="18" applyAlignment="1" pivotButton="0" quotePrefix="0" xfId="0">
      <alignment horizontal="center" vertical="center"/>
    </xf>
    <xf numFmtId="0" fontId="32" fillId="22" borderId="26" applyAlignment="1" pivotButton="0" quotePrefix="0" xfId="0">
      <alignment horizontal="center" vertical="center"/>
    </xf>
    <xf numFmtId="0" fontId="32" fillId="22" borderId="0" applyAlignment="1" pivotButton="0" quotePrefix="0" xfId="0">
      <alignment horizontal="center" vertical="center"/>
    </xf>
    <xf numFmtId="0" fontId="32" fillId="22" borderId="27" applyAlignment="1" pivotButton="0" quotePrefix="0" xfId="0">
      <alignment horizontal="center" vertical="center"/>
    </xf>
    <xf numFmtId="0" fontId="21" fillId="7" borderId="19" applyAlignment="1" pivotButton="0" quotePrefix="0" xfId="0">
      <alignment horizontal="center" vertical="center" wrapText="1"/>
    </xf>
    <xf numFmtId="0" fontId="21" fillId="7" borderId="8" applyAlignment="1" pivotButton="0" quotePrefix="0" xfId="0">
      <alignment horizontal="center" vertical="center" wrapText="1"/>
    </xf>
    <xf numFmtId="0" fontId="19" fillId="24" borderId="0" applyAlignment="1" pivotButton="0" quotePrefix="0" xfId="0">
      <alignment horizontal="center" vertical="center"/>
    </xf>
    <xf numFmtId="0" fontId="2" fillId="21" borderId="14" applyAlignment="1" pivotButton="0" quotePrefix="0" xfId="0">
      <alignment horizontal="left" vertical="center" wrapText="1"/>
    </xf>
    <xf numFmtId="0" fontId="25" fillId="4" borderId="0" applyAlignment="1" pivotButton="0" quotePrefix="0" xfId="0">
      <alignment horizontal="left" vertical="center" wrapText="1"/>
    </xf>
    <xf numFmtId="0" fontId="25" fillId="4" borderId="28" applyAlignment="1" pivotButton="0" quotePrefix="0" xfId="0">
      <alignment horizontal="left" vertical="center" wrapText="1"/>
    </xf>
    <xf numFmtId="0" fontId="25" fillId="4" borderId="35" applyAlignment="1" pivotButton="0" quotePrefix="0" xfId="0">
      <alignment horizontal="left" vertical="top" wrapText="1"/>
    </xf>
    <xf numFmtId="0" fontId="0" fillId="0" borderId="0" pivotButton="0" quotePrefix="0" xfId="0"/>
    <xf numFmtId="164" fontId="13" fillId="18" borderId="1" applyAlignment="1" pivotButton="0" quotePrefix="0" xfId="0">
      <alignment horizontal="center" vertical="center" wrapText="1"/>
    </xf>
    <xf numFmtId="164" fontId="22" fillId="3" borderId="11" applyAlignment="1" pivotButton="0" quotePrefix="0" xfId="0">
      <alignment vertical="center" wrapText="1"/>
    </xf>
    <xf numFmtId="164" fontId="22" fillId="3" borderId="10" applyAlignment="1" pivotButton="0" quotePrefix="0" xfId="0">
      <alignment vertical="center" wrapText="1"/>
    </xf>
    <xf numFmtId="164" fontId="7" fillId="20" borderId="2" applyAlignment="1" pivotButton="0" quotePrefix="0" xfId="0">
      <alignment horizontal="center" vertical="center" wrapText="1"/>
    </xf>
    <xf numFmtId="164" fontId="18" fillId="7" borderId="2" applyAlignment="1" pivotButton="0" quotePrefix="0" xfId="0">
      <alignment horizontal="center" vertical="center" wrapText="1"/>
    </xf>
    <xf numFmtId="164" fontId="18" fillId="7" borderId="4" applyAlignment="1" pivotButton="0" quotePrefix="0" xfId="0">
      <alignment horizontal="center" vertical="center" wrapText="1"/>
    </xf>
    <xf numFmtId="0" fontId="19" fillId="13" borderId="37" applyAlignment="1" pivotButton="0" quotePrefix="0" xfId="0">
      <alignment horizontal="center" vertical="center" wrapText="1"/>
    </xf>
    <xf numFmtId="0" fontId="0" fillId="0" borderId="15" pivotButton="0" quotePrefix="0" xfId="0"/>
    <xf numFmtId="0" fontId="0" fillId="0" borderId="16" pivotButton="0" quotePrefix="0" xfId="0"/>
    <xf numFmtId="0" fontId="19" fillId="25" borderId="39" applyAlignment="1" pivotButton="0" quotePrefix="0" xfId="0">
      <alignment horizontal="center" vertical="center" wrapText="1"/>
    </xf>
    <xf numFmtId="0" fontId="0" fillId="0" borderId="25" pivotButton="0" quotePrefix="0" xfId="0"/>
    <xf numFmtId="164" fontId="36" fillId="2" borderId="2" applyAlignment="1" pivotButton="0" quotePrefix="0" xfId="0">
      <alignment horizontal="center" vertical="center" wrapText="1"/>
    </xf>
    <xf numFmtId="164" fontId="18" fillId="3" borderId="9" applyAlignment="1" pivotButton="0" quotePrefix="0" xfId="0">
      <alignment horizontal="center" vertical="center" wrapText="1"/>
    </xf>
    <xf numFmtId="164" fontId="8" fillId="9" borderId="1" applyAlignment="1" pivotButton="0" quotePrefix="0" xfId="0">
      <alignment horizontal="center" vertical="center" wrapText="1"/>
    </xf>
    <xf numFmtId="164" fontId="17" fillId="9" borderId="1" applyAlignment="1" pivotButton="0" quotePrefix="0" xfId="0">
      <alignment horizontal="center" vertical="center" wrapText="1"/>
    </xf>
    <xf numFmtId="165" fontId="11" fillId="8" borderId="1" applyAlignment="1" pivotButton="0" quotePrefix="0" xfId="0">
      <alignment horizontal="center" vertical="center" wrapText="1"/>
    </xf>
    <xf numFmtId="166" fontId="11" fillId="10" borderId="1" applyAlignment="1" pivotButton="0" quotePrefix="0" xfId="0">
      <alignment horizontal="center" vertical="center" wrapText="1"/>
    </xf>
    <xf numFmtId="0" fontId="0" fillId="0" borderId="14" pivotButton="0" quotePrefix="0" xfId="0"/>
    <xf numFmtId="0" fontId="0" fillId="0" borderId="18" pivotButton="0" quotePrefix="0" xfId="0"/>
    <xf numFmtId="0" fontId="32" fillId="22" borderId="40" applyAlignment="1" pivotButton="0" quotePrefix="0" xfId="0">
      <alignment horizontal="center" vertical="center"/>
    </xf>
    <xf numFmtId="0" fontId="0" fillId="0" borderId="27" pivotButton="0" quotePrefix="0" xfId="0"/>
    <xf numFmtId="0" fontId="21" fillId="7" borderId="20" applyAlignment="1" pivotButton="0" quotePrefix="0" xfId="0">
      <alignment horizontal="center" vertical="center" wrapText="1"/>
    </xf>
    <xf numFmtId="0" fontId="0" fillId="0" borderId="8" pivotButton="0" quotePrefix="0" xfId="0"/>
    <xf numFmtId="0" fontId="0" fillId="0" borderId="38" pivotButton="0" quotePrefix="0" xfId="0"/>
    <xf numFmtId="164" fontId="9" fillId="3" borderId="5" applyAlignment="1" pivotButton="0" quotePrefix="0" xfId="0">
      <alignment horizontal="center" vertical="center"/>
    </xf>
    <xf numFmtId="164" fontId="9" fillId="7" borderId="5" applyAlignment="1" pivotButton="0" quotePrefix="0" xfId="0">
      <alignment horizontal="center" vertical="center"/>
    </xf>
    <xf numFmtId="164" fontId="8" fillId="9" borderId="11" applyAlignment="1" pivotButton="0" quotePrefix="0" xfId="0">
      <alignment horizontal="center" vertical="center" wrapText="1"/>
    </xf>
    <xf numFmtId="164" fontId="17" fillId="9" borderId="11" applyAlignment="1" pivotButton="0" quotePrefix="0" xfId="0">
      <alignment horizontal="center" vertical="center" wrapText="1"/>
    </xf>
    <xf numFmtId="165" fontId="11" fillId="8" borderId="11" applyAlignment="1" pivotButton="0" quotePrefix="0" xfId="0">
      <alignment horizontal="center" vertical="center" wrapText="1"/>
    </xf>
    <xf numFmtId="166" fontId="11" fillId="10" borderId="11" applyAlignment="1" pivotButton="0" quotePrefix="0" xfId="0">
      <alignment horizontal="center" vertical="center" wrapText="1"/>
    </xf>
    <xf numFmtId="0" fontId="0" fillId="0" borderId="13" pivotButton="0" quotePrefix="0" xfId="0"/>
    <xf numFmtId="0" fontId="0" fillId="0" borderId="28" pivotButton="0" quotePrefix="0" xfId="0"/>
    <xf numFmtId="164" fontId="3" fillId="14" borderId="1" applyAlignment="1" pivotButton="0" quotePrefix="0" xfId="0">
      <alignment horizontal="center" vertical="center" wrapText="1"/>
    </xf>
    <xf numFmtId="167" fontId="3" fillId="14" borderId="1" applyAlignment="1" pivotButton="0" quotePrefix="0" xfId="0">
      <alignment horizontal="center" vertical="center" wrapText="1"/>
    </xf>
    <xf numFmtId="164" fontId="9" fillId="14" borderId="1" applyAlignment="1" pivotButton="0" quotePrefix="0" xfId="0">
      <alignment horizontal="center" vertical="center" wrapText="1"/>
    </xf>
    <xf numFmtId="0" fontId="0" fillId="0" borderId="35" pivotButton="0" quotePrefix="0" xfId="0"/>
  </cellXfs>
  <cellStyles count="1">
    <cellStyle name="常规" xfId="0" builtinId="0"/>
  </cellStyles>
  <dxfs count="1">
    <dxf>
      <font>
        <b val="1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harts/chart1.xml><?xml version="1.0" encoding="utf-8"?>
<chartSpace xmlns="http://schemas.openxmlformats.org/drawingml/2006/chart">
  <chart>
    <plotArea>
      <layout/>
      <barChart>
        <barDir val="col"/>
        <grouping val="stacked"/>
        <ser>
          <idx val="2"/>
          <order val="0"/>
          <tx>
            <strRef>
              <f>分析!$A$13</f>
              <strCache>
                <ptCount val="1"/>
                <pt idx="0">
                  <v>合格起点值</v>
                </pt>
              </strCache>
            </strRef>
          </tx>
          <spPr>
            <a:ln xmlns:a="http://schemas.openxmlformats.org/drawingml/2006/main">
              <a:prstDash val="solid"/>
            </a:ln>
          </spPr>
          <dLbls>
            <delete val="1"/>
          </dLbls>
          <cat>
            <strRef>
              <f>分析!$B$6:$R$6</f>
              <strCache>
                <ptCount val="14"/>
                <pt idx="0">
                  <v>指标1</v>
                </pt>
                <pt idx="1">
                  <v>指标2</v>
                </pt>
                <pt idx="2">
                  <v>指标3</v>
                </pt>
                <pt idx="3">
                  <v>指标4</v>
                </pt>
                <pt idx="4">
                  <v>指标5</v>
                </pt>
                <pt idx="5">
                  <v>指标6</v>
                </pt>
                <pt idx="6">
                  <v>指标7</v>
                </pt>
                <pt idx="7">
                  <v>指标8</v>
                </pt>
                <pt idx="8">
                  <v>指标9</v>
                </pt>
                <pt idx="9">
                  <v>指标10</v>
                </pt>
                <pt idx="10">
                  <v>指标11</v>
                </pt>
                <pt idx="11">
                  <v>指标12</v>
                </pt>
                <pt idx="12">
                  <v>指标13</v>
                </pt>
                <pt idx="13">
                  <v>指标14</v>
                </pt>
              </strCache>
            </strRef>
          </cat>
          <val>
            <numRef>
              <f>分析!$B$13:$R$13</f>
              <numCache>
                <formatCode>0%</formatCode>
                <ptCount val="17"/>
                <pt idx="0">
                  <v>0.6</v>
                </pt>
                <pt idx="1">
                  <v>0.6</v>
                </pt>
                <pt idx="2">
                  <v>0.6</v>
                </pt>
                <pt idx="3">
                  <v>0.6</v>
                </pt>
                <pt idx="4">
                  <v>0.6</v>
                </pt>
                <pt idx="5">
                  <v>0.6</v>
                </pt>
                <pt idx="6">
                  <v>0.6</v>
                </pt>
                <pt idx="7">
                  <v>0.6</v>
                </pt>
                <pt idx="8">
                  <v>0.6</v>
                </pt>
                <pt idx="9">
                  <v>0.6</v>
                </pt>
                <pt idx="10">
                  <v>0.6</v>
                </pt>
                <pt idx="11">
                  <v>0.6</v>
                </pt>
                <pt idx="12">
                  <v>0.6</v>
                </pt>
                <pt idx="13">
                  <v>0.6</v>
                </pt>
                <pt idx="14">
                  <v>0.6</v>
                </pt>
                <pt idx="15">
                  <v>0</v>
                </pt>
                <pt idx="16">
                  <v>0</v>
                </pt>
              </numCache>
            </numRef>
          </val>
        </ser>
        <ser>
          <idx val="3"/>
          <order val="1"/>
          <tx>
            <strRef>
              <f>分析!$A$14</f>
              <strCache>
                <ptCount val="1"/>
                <pt idx="0">
                  <v>合格区间值比例</v>
                </pt>
              </strCache>
            </strRef>
          </tx>
          <spPr>
            <a:ln xmlns:a="http://schemas.openxmlformats.org/drawingml/2006/main">
              <a:prstDash val="solid"/>
            </a:ln>
          </spPr>
          <dLbls>
            <delete val="1"/>
          </dLbls>
          <cat>
            <strRef>
              <f>分析!$B$6:$R$6</f>
              <strCache>
                <ptCount val="14"/>
                <pt idx="0">
                  <v>指标1</v>
                </pt>
                <pt idx="1">
                  <v>指标2</v>
                </pt>
                <pt idx="2">
                  <v>指标3</v>
                </pt>
                <pt idx="3">
                  <v>指标4</v>
                </pt>
                <pt idx="4">
                  <v>指标5</v>
                </pt>
                <pt idx="5">
                  <v>指标6</v>
                </pt>
                <pt idx="6">
                  <v>指标7</v>
                </pt>
                <pt idx="7">
                  <v>指标8</v>
                </pt>
                <pt idx="8">
                  <v>指标9</v>
                </pt>
                <pt idx="9">
                  <v>指标10</v>
                </pt>
                <pt idx="10">
                  <v>指标11</v>
                </pt>
                <pt idx="11">
                  <v>指标12</v>
                </pt>
                <pt idx="12">
                  <v>指标13</v>
                </pt>
                <pt idx="13">
                  <v>指标14</v>
                </pt>
              </strCache>
            </strRef>
          </cat>
          <val>
            <numRef>
              <f>分析!$B$14:$R$14</f>
              <numCache>
                <formatCode>0%</formatCode>
                <ptCount val="17"/>
                <pt idx="0">
                  <v>0.1498999999999999</v>
                </pt>
                <pt idx="1">
                  <v>0.1498999999999999</v>
                </pt>
                <pt idx="2">
                  <v>0.1498999999999999</v>
                </pt>
                <pt idx="3">
                  <v>0.1498999999999999</v>
                </pt>
                <pt idx="4">
                  <v>0.1498999999999999</v>
                </pt>
                <pt idx="5">
                  <v>0.1498999999999999</v>
                </pt>
                <pt idx="6">
                  <v>0.1498999999999999</v>
                </pt>
                <pt idx="7">
                  <v>0.1498999999999999</v>
                </pt>
                <pt idx="8">
                  <v>0.1498999999999999</v>
                </pt>
                <pt idx="9">
                  <v>0.1498999999999999</v>
                </pt>
                <pt idx="10">
                  <v>0.1498999999999999</v>
                </pt>
                <pt idx="11">
                  <v>0.1498999999999999</v>
                </pt>
                <pt idx="12">
                  <v>0.1498999999999999</v>
                </pt>
                <pt idx="13">
                  <v>0.1498999999999999</v>
                </pt>
                <pt idx="14">
                  <v>0.1498999999999999</v>
                </pt>
                <pt idx="15">
                  <v>0</v>
                </pt>
                <pt idx="16">
                  <v>0</v>
                </pt>
              </numCache>
            </numRef>
          </val>
        </ser>
        <ser>
          <idx val="4"/>
          <order val="2"/>
          <tx>
            <strRef>
              <f>分析!$A$15</f>
              <strCache>
                <ptCount val="1"/>
                <pt idx="0">
                  <v>良好区间值比例</v>
                </pt>
              </strCache>
            </strRef>
          </tx>
          <spPr>
            <a:ln xmlns:a="http://schemas.openxmlformats.org/drawingml/2006/main">
              <a:prstDash val="solid"/>
            </a:ln>
          </spPr>
          <dLbls>
            <delete val="1"/>
          </dLbls>
          <cat>
            <strRef>
              <f>分析!$B$6:$R$6</f>
              <strCache>
                <ptCount val="14"/>
                <pt idx="0">
                  <v>指标1</v>
                </pt>
                <pt idx="1">
                  <v>指标2</v>
                </pt>
                <pt idx="2">
                  <v>指标3</v>
                </pt>
                <pt idx="3">
                  <v>指标4</v>
                </pt>
                <pt idx="4">
                  <v>指标5</v>
                </pt>
                <pt idx="5">
                  <v>指标6</v>
                </pt>
                <pt idx="6">
                  <v>指标7</v>
                </pt>
                <pt idx="7">
                  <v>指标8</v>
                </pt>
                <pt idx="8">
                  <v>指标9</v>
                </pt>
                <pt idx="9">
                  <v>指标10</v>
                </pt>
                <pt idx="10">
                  <v>指标11</v>
                </pt>
                <pt idx="11">
                  <v>指标12</v>
                </pt>
                <pt idx="12">
                  <v>指标13</v>
                </pt>
                <pt idx="13">
                  <v>指标14</v>
                </pt>
              </strCache>
            </strRef>
          </cat>
          <val>
            <numRef>
              <f>分析!$B$15:$R$15</f>
              <numCache>
                <formatCode>0%</formatCode>
                <ptCount val="17"/>
                <pt idx="0">
                  <v>0.1498999999999999</v>
                </pt>
                <pt idx="1">
                  <v>0.1498999999999999</v>
                </pt>
                <pt idx="2">
                  <v>0.1498999999999999</v>
                </pt>
                <pt idx="3">
                  <v>0.1498999999999999</v>
                </pt>
                <pt idx="4">
                  <v>0.1498999999999999</v>
                </pt>
                <pt idx="5">
                  <v>0.1498999999999999</v>
                </pt>
                <pt idx="6">
                  <v>0.1498999999999999</v>
                </pt>
                <pt idx="7">
                  <v>0.1498999999999999</v>
                </pt>
                <pt idx="8">
                  <v>0.1498999999999999</v>
                </pt>
                <pt idx="9">
                  <v>0.1498999999999999</v>
                </pt>
                <pt idx="10">
                  <v>0.1498999999999999</v>
                </pt>
                <pt idx="11">
                  <v>0.1498999999999999</v>
                </pt>
                <pt idx="12">
                  <v>0.1498999999999999</v>
                </pt>
                <pt idx="13">
                  <v>0.1498999999999999</v>
                </pt>
                <pt idx="14">
                  <v>0.1498999999999999</v>
                </pt>
                <pt idx="15">
                  <v>0</v>
                </pt>
                <pt idx="16">
                  <v>0</v>
                </pt>
              </numCache>
            </numRef>
          </val>
        </ser>
        <ser>
          <idx val="5"/>
          <order val="3"/>
          <tx>
            <strRef>
              <f>分析!$A$16</f>
              <strCache>
                <ptCount val="1"/>
                <pt idx="0">
                  <v>优秀区间值比例</v>
                </pt>
              </strCache>
            </strRef>
          </tx>
          <spPr>
            <a:ln xmlns:a="http://schemas.openxmlformats.org/drawingml/2006/main">
              <a:prstDash val="solid"/>
            </a:ln>
          </spPr>
          <dLbls>
            <delete val="1"/>
          </dLbls>
          <cat>
            <strRef>
              <f>分析!$B$6:$R$6</f>
              <strCache>
                <ptCount val="14"/>
                <pt idx="0">
                  <v>指标1</v>
                </pt>
                <pt idx="1">
                  <v>指标2</v>
                </pt>
                <pt idx="2">
                  <v>指标3</v>
                </pt>
                <pt idx="3">
                  <v>指标4</v>
                </pt>
                <pt idx="4">
                  <v>指标5</v>
                </pt>
                <pt idx="5">
                  <v>指标6</v>
                </pt>
                <pt idx="6">
                  <v>指标7</v>
                </pt>
                <pt idx="7">
                  <v>指标8</v>
                </pt>
                <pt idx="8">
                  <v>指标9</v>
                </pt>
                <pt idx="9">
                  <v>指标10</v>
                </pt>
                <pt idx="10">
                  <v>指标11</v>
                </pt>
                <pt idx="11">
                  <v>指标12</v>
                </pt>
                <pt idx="12">
                  <v>指标13</v>
                </pt>
                <pt idx="13">
                  <v>指标14</v>
                </pt>
              </strCache>
            </strRef>
          </cat>
          <val>
            <numRef>
              <f>分析!$B$16:$R$16</f>
              <numCache>
                <formatCode>0%</formatCode>
                <ptCount val="17"/>
                <pt idx="0">
                  <v>0.1</v>
                </pt>
                <pt idx="1">
                  <v>0.1</v>
                </pt>
                <pt idx="2">
                  <v>0.1</v>
                </pt>
                <pt idx="3">
                  <v>0.1</v>
                </pt>
                <pt idx="4">
                  <v>0.1</v>
                </pt>
                <pt idx="5">
                  <v>0.1</v>
                </pt>
                <pt idx="6">
                  <v>0.1</v>
                </pt>
                <pt idx="7">
                  <v>0.1</v>
                </pt>
                <pt idx="8">
                  <v>0.1</v>
                </pt>
                <pt idx="9">
                  <v>0.1</v>
                </pt>
                <pt idx="10">
                  <v>0.1</v>
                </pt>
                <pt idx="11">
                  <v>0.1</v>
                </pt>
                <pt idx="12">
                  <v>0.1</v>
                </pt>
                <pt idx="13">
                  <v>0.1</v>
                </pt>
                <pt idx="14">
                  <v>0.1</v>
                </pt>
                <pt idx="15">
                  <v>0</v>
                </pt>
                <pt idx="16">
                  <v>0</v>
                </pt>
              </numCache>
            </numRef>
          </val>
        </ser>
        <dLbls>
          <showVal val="1"/>
        </dLbls>
        <gapWidth val="75"/>
        <overlap val="100"/>
        <axId val="345077632"/>
        <axId val="345079168"/>
      </barChart>
      <barChart>
        <barDir val="col"/>
        <grouping val="stacked"/>
        <ser>
          <idx val="6"/>
          <order val="6"/>
          <tx>
            <strRef>
              <f>分析!$A$11</f>
              <strCache>
                <ptCount val="1"/>
                <pt idx="0">
                  <v>实际达成率</v>
                </pt>
              </strCache>
            </strRef>
          </tx>
          <spPr>
            <a:solidFill xmlns:a="http://schemas.openxmlformats.org/drawingml/2006/main">
              <a:schemeClr val="bg1">
                <a:lumMod val="85000"/>
              </a:schemeClr>
            </a:solidFill>
            <a:ln xmlns:a="http://schemas.openxmlformats.org/drawingml/2006/main">
              <a:noFill/>
              <a:prstDash val="solid"/>
            </a:ln>
          </spPr>
          <dLbls>
            <txPr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pPr>
                  <a:defRPr b="0"/>
                </a:pPr>
                <a:r>
                  <a:t/>
                </a:r>
                <a:endParaRPr lang="zh-CN"/>
              </a:p>
            </txPr>
            <showVal val="1"/>
          </dLbls>
          <cat>
            <strRef>
              <f>分析!$B$6:$R$6</f>
              <strCache>
                <ptCount val="14"/>
                <pt idx="0">
                  <v>指标1</v>
                </pt>
                <pt idx="1">
                  <v>指标2</v>
                </pt>
                <pt idx="2">
                  <v>指标3</v>
                </pt>
                <pt idx="3">
                  <v>指标4</v>
                </pt>
                <pt idx="4">
                  <v>指标5</v>
                </pt>
                <pt idx="5">
                  <v>指标6</v>
                </pt>
                <pt idx="6">
                  <v>指标7</v>
                </pt>
                <pt idx="7">
                  <v>指标8</v>
                </pt>
                <pt idx="8">
                  <v>指标9</v>
                </pt>
                <pt idx="9">
                  <v>指标10</v>
                </pt>
                <pt idx="10">
                  <v>指标11</v>
                </pt>
                <pt idx="11">
                  <v>指标12</v>
                </pt>
                <pt idx="12">
                  <v>指标13</v>
                </pt>
                <pt idx="13">
                  <v>指标14</v>
                </pt>
              </strCache>
            </strRef>
          </cat>
          <val>
            <numRef>
              <f>分析!$B$11:$R$11</f>
              <numCache>
                <formatCode>0.00%</formatCode>
                <ptCount val="17"/>
                <pt idx="0">
                  <v>0.9</v>
                </pt>
                <pt idx="1">
                  <v>0.8</v>
                </pt>
                <pt idx="2">
                  <v>0.8</v>
                </pt>
                <pt idx="3">
                  <v>0.9</v>
                </pt>
                <pt idx="4">
                  <v>0.72</v>
                </pt>
                <pt idx="5">
                  <v>0.8</v>
                </pt>
                <pt idx="6">
                  <v>1</v>
                </pt>
                <pt idx="7">
                  <v>0.8</v>
                </pt>
                <pt idx="8">
                  <v>0.8400000000000001</v>
                </pt>
                <pt idx="9">
                  <v>0.8400000000000001</v>
                </pt>
                <pt idx="10">
                  <v>0.8</v>
                </pt>
                <pt idx="11">
                  <v>0.8</v>
                </pt>
                <pt idx="12">
                  <v>0.64</v>
                </pt>
                <pt idx="13">
                  <v>1</v>
                </pt>
                <pt idx="14">
                  <v>0</v>
                </pt>
                <pt idx="15">
                  <v>0</v>
                </pt>
                <pt idx="16">
                  <v>0</v>
                </pt>
              </numCache>
            </numRef>
          </val>
        </ser>
        <dLbls>
          <showVal val="1"/>
        </dLbls>
        <gapWidth val="262"/>
        <overlap val="100"/>
        <axId val="345094784"/>
        <axId val="345093248"/>
      </barChart>
      <lineChart>
        <grouping val="standard"/>
        <ser>
          <idx val="7"/>
          <order val="7"/>
          <tx>
            <strRef>
              <f>分析!$A$12</f>
              <strCache>
                <ptCount val="1"/>
                <pt idx="0">
                  <v>标杆值比率</v>
                </pt>
              </strCache>
            </strRef>
          </tx>
          <spPr>
            <a:ln xmlns:a="http://schemas.openxmlformats.org/drawingml/2006/main" w="47625">
              <a:noFill/>
              <a:prstDash val="solid"/>
            </a:ln>
          </spPr>
          <marker>
            <symbol val="dash"/>
            <size val="20"/>
            <spPr>
              <a:solidFill xmlns:a="http://schemas.openxmlformats.org/drawingml/2006/main">
                <a:srgbClr val="FFFF00"/>
              </a:solidFill>
              <a:ln xmlns:a="http://schemas.openxmlformats.org/drawingml/2006/main">
                <a:solidFill>
                  <a:srgbClr val="FFFF00"/>
                </a:solidFill>
                <a:prstDash val="solid"/>
              </a:ln>
            </spPr>
          </marker>
          <dLbls>
            <showVal val="1"/>
          </dLbls>
          <cat>
            <strRef>
              <f>分析!$B$6:$R$6</f>
              <strCache>
                <ptCount val="14"/>
                <pt idx="0">
                  <v>指标1</v>
                </pt>
                <pt idx="1">
                  <v>指标2</v>
                </pt>
                <pt idx="2">
                  <v>指标3</v>
                </pt>
                <pt idx="3">
                  <v>指标4</v>
                </pt>
                <pt idx="4">
                  <v>指标5</v>
                </pt>
                <pt idx="5">
                  <v>指标6</v>
                </pt>
                <pt idx="6">
                  <v>指标7</v>
                </pt>
                <pt idx="7">
                  <v>指标8</v>
                </pt>
                <pt idx="8">
                  <v>指标9</v>
                </pt>
                <pt idx="9">
                  <v>指标10</v>
                </pt>
                <pt idx="10">
                  <v>指标11</v>
                </pt>
                <pt idx="11">
                  <v>指标12</v>
                </pt>
                <pt idx="12">
                  <v>指标13</v>
                </pt>
                <pt idx="13">
                  <v>指标14</v>
                </pt>
              </strCache>
            </strRef>
          </cat>
          <val>
            <numRef>
              <f>分析!$B$12:$R$12</f>
              <numCache>
                <formatCode>0%</formatCode>
                <ptCount val="17"/>
                <pt idx="0">
                  <v>0.95</v>
                </pt>
                <pt idx="1">
                  <v>0.9</v>
                </pt>
                <pt idx="2">
                  <v>0.9</v>
                </pt>
                <pt idx="3">
                  <v>0.9</v>
                </pt>
                <pt idx="4">
                  <v>0.9</v>
                </pt>
                <pt idx="5">
                  <v>0.85</v>
                </pt>
                <pt idx="6">
                  <v>0.8</v>
                </pt>
                <pt idx="7">
                  <v>0.9</v>
                </pt>
                <pt idx="8">
                  <v>0.96</v>
                </pt>
                <pt idx="9">
                  <v>0.96</v>
                </pt>
                <pt idx="10">
                  <v>0.96</v>
                </pt>
                <pt idx="11">
                  <v>0.96</v>
                </pt>
                <pt idx="12">
                  <v>0.9</v>
                </pt>
                <pt idx="13">
                  <v>0.96</v>
                </pt>
                <pt idx="14">
                  <v>0.9099999999999996</v>
                </pt>
                <pt idx="15">
                  <v>0</v>
                </pt>
                <pt idx="16">
                  <v>0</v>
                </pt>
              </numCache>
            </numRef>
          </val>
        </ser>
        <dLbls>
          <showVal val="1"/>
        </dLbls>
        <marker val="1"/>
        <axId val="345077632"/>
        <axId val="345079168"/>
      </lineChart>
      <catAx>
        <axId val="345077632"/>
        <scaling>
          <orientation val="minMax"/>
        </scaling>
        <axPos val="b"/>
        <majorTickMark val="none"/>
        <minorTickMark val="none"/>
        <tickLblPos val="nextTo"/>
        <crossAx val="345079168"/>
        <crosses val="autoZero"/>
        <auto val="1"/>
        <lblAlgn val="ctr"/>
        <lblOffset val="100"/>
      </catAx>
      <valAx>
        <axId val="345079168"/>
        <scaling>
          <orientation val="minMax"/>
        </scaling>
        <axPos val="l"/>
        <numFmt formatCode="0%" sourceLinked="1"/>
        <majorTickMark val="none"/>
        <minorTickMark val="none"/>
        <tickLblPos val="nextTo"/>
        <crossAx val="345077632"/>
        <crosses val="autoZero"/>
        <crossBetween val="between"/>
      </valAx>
      <catAx>
        <axId val="345094784"/>
        <scaling>
          <orientation val="minMax"/>
        </scaling>
        <delete val="1"/>
        <axPos val="b"/>
        <majorTickMark val="none"/>
        <minorTickMark val="none"/>
        <tickLblPos val="nextTo"/>
        <crossAx val="345093248"/>
        <crosses val="autoZero"/>
        <auto val="1"/>
        <lblAlgn val="ctr"/>
        <lblOffset val="100"/>
      </catAx>
      <valAx>
        <axId val="345093248"/>
        <scaling>
          <orientation val="minMax"/>
        </scaling>
        <delete val="1"/>
        <axPos val="r"/>
        <numFmt formatCode="0.00%" sourceLinked="1"/>
        <majorTickMark val="none"/>
        <minorTickMark val="none"/>
        <tickLblPos val="nextTo"/>
        <crossAx val="345094784"/>
        <crosses val="max"/>
        <crossBetween val="between"/>
      </valAx>
    </plotArea>
    <legend>
      <legendPos val="b"/>
      <layout/>
    </legend>
    <plotVisOnly val="1"/>
    <dispBlanksAs val="gap"/>
  </chart>
  <spPr>
    <a:solidFill xmlns:a="http://schemas.openxmlformats.org/drawingml/2006/main">
      <a:schemeClr val="bg2">
        <a:lumMod val="75000"/>
      </a:schemeClr>
    </a:solidFill>
    <a:ln xmlns:a="http://schemas.openxmlformats.org/drawingml/2006/main">
      <a:prstDash val="solid"/>
    </a:ln>
  </spPr>
</chartSpace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jpeg" Id="rId2"/><Relationship Type="http://schemas.openxmlformats.org/officeDocument/2006/relationships/image" Target="/xl/media/image3.jpeg" Id="rId3"/></Relationships>
</file>

<file path=xl/drawings/_rels/drawing2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image" Target="/xl/media/image4.png" Id="rId2"/><Relationship Type="http://schemas.openxmlformats.org/officeDocument/2006/relationships/image" Target="/xl/media/image5.jpeg" Id="rId3"/><Relationship Type="http://schemas.openxmlformats.org/officeDocument/2006/relationships/image" Target="/xl/media/image6.jpeg" Id="rId4"/></Relationships>
</file>

<file path=xl/drawings/drawing1.xml><?xml version="1.0" encoding="utf-8"?>
<wsDr xmlns="http://schemas.openxmlformats.org/drawingml/2006/spreadsheetDrawing">
  <twoCellAnchor>
    <from>
      <col>0</col>
      <colOff>66679</colOff>
      <row>0</row>
      <rowOff>142874</rowOff>
    </from>
    <to>
      <col>0</col>
      <colOff>552451</colOff>
      <row>0</row>
      <rowOff>565679</rowOff>
    </to>
    <pic>
      <nvPicPr>
        <cNvPr id="2" name="图片 1" descr="d:\我的文档\桌面\80294.png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>
          <grayscl/>
        </a:blip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66679" y="142874"/>
          <a:ext cx="485772" cy="42280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  <a:miter lim="800000"/>
          <a:headEnd/>
          <a:tailEnd/>
        </a:ln>
      </spPr>
    </pic>
    <clientData/>
  </twoCellAnchor>
  <twoCellAnchor>
    <from>
      <col>13</col>
      <colOff>123825</colOff>
      <row>39</row>
      <rowOff>19050</rowOff>
    </from>
    <to>
      <col>16</col>
      <colOff>276225</colOff>
      <row>40</row>
      <rowOff>333375</rowOff>
    </to>
    <pic>
      <nvPicPr>
        <cNvPr id="6" name="图片 1" descr="未名潮LOGO横专业楷体红色WEB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 l="3857" t="18405" r="3857" b="17792"/>
        <a:stretch xmlns:a="http://schemas.openxmlformats.org/drawingml/2006/main">
          <a:fillRect/>
        </a:stretch>
      </blipFill>
      <spPr bwMode="auto">
        <a:xfrm xmlns:a="http://schemas.openxmlformats.org/drawingml/2006/main">
          <a:off x="7562850" y="15563850"/>
          <a:ext cx="1809750" cy="66675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  <a:miter lim="800000"/>
          <a:headEnd/>
          <a:tailEnd/>
        </a:ln>
      </spPr>
    </pic>
    <clientData/>
  </twoCellAnchor>
  <twoCellAnchor editAs="oneCell">
    <from>
      <col>10</col>
      <colOff>419100</colOff>
      <row>0</row>
      <rowOff>123825</rowOff>
    </from>
    <to>
      <col>11</col>
      <colOff>419099</colOff>
      <row>0</row>
      <rowOff>526820</rowOff>
    </to>
    <pic>
      <nvPicPr>
        <cNvPr id="5" name="Picture 1" descr="c:\documents and settings\administrator\application data\360se6\User Data\temp\u=2942105940,3612661062&amp;fm=21&amp;gp=0.jpg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r:embed="rId3">
          <biLevel thresh="50000"/>
          <lum bright="20000" contrast="0"/>
        </a:blip>
        <a:srcRect xmlns:a="http://schemas.openxmlformats.org/drawingml/2006/main" l="13793" t="25287" r="18391" b="28736"/>
        <a:stretch xmlns:a="http://schemas.openxmlformats.org/drawingml/2006/main">
          <a:fillRect/>
        </a:stretch>
      </blipFill>
      <spPr bwMode="auto">
        <a:xfrm xmlns:a="http://schemas.openxmlformats.org/drawingml/2006/main">
          <a:off x="6229350" y="123825"/>
          <a:ext cx="542924" cy="40299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/>
  </twoCellAnchor>
</wsDr>
</file>

<file path=xl/drawings/drawing2.xml><?xml version="1.0" encoding="utf-8"?>
<wsDr xmlns="http://schemas.openxmlformats.org/drawingml/2006/spreadsheetDrawing">
  <twoCellAnchor>
    <from>
      <col>0</col>
      <colOff>0</colOff>
      <row>16</row>
      <rowOff>28575</rowOff>
    </from>
    <to>
      <col>25</col>
      <colOff>0</colOff>
      <row>37</row>
      <rowOff>0</rowOff>
    </to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twoCellAnchor>
  <twoCellAnchor>
    <from>
      <col>0</col>
      <colOff>66679</colOff>
      <row>0</row>
      <rowOff>142874</rowOff>
    </from>
    <to>
      <col>0</col>
      <colOff>552451</colOff>
      <row>0</row>
      <rowOff>565679</rowOff>
    </to>
    <pic>
      <nvPicPr>
        <cNvPr id="3" name="图片 2" descr="d:\我的文档\桌面\80294.png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>
          <grayscl/>
        </a:blip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66679" y="142874"/>
          <a:ext cx="485772" cy="42280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  <a:miter lim="800000"/>
          <a:headEnd/>
          <a:tailEnd/>
        </a:ln>
      </spPr>
    </pic>
    <clientData/>
  </twoCellAnchor>
  <twoCellAnchor editAs="oneCell">
    <from>
      <col>10</col>
      <colOff>419100</colOff>
      <row>0</row>
      <rowOff>123825</rowOff>
    </from>
    <to>
      <col>11</col>
      <colOff>419099</colOff>
      <row>0</row>
      <rowOff>542925</rowOff>
    </to>
    <pic>
      <nvPicPr>
        <cNvPr id="6" name="Picture 1" descr="c:\documents and settings\administrator\application data\360se6\User Data\temp\u=2942105940,3612661062&amp;fm=21&amp;gp=0.jpg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r:embed="rId3">
          <biLevel thresh="50000"/>
          <lum bright="20000" contrast="0"/>
        </a:blip>
        <a:srcRect xmlns:a="http://schemas.openxmlformats.org/drawingml/2006/main" l="13793" t="25287" r="18391" b="28736"/>
        <a:stretch xmlns:a="http://schemas.openxmlformats.org/drawingml/2006/main">
          <a:fillRect/>
        </a:stretch>
      </blipFill>
      <spPr bwMode="auto">
        <a:xfrm xmlns:a="http://schemas.openxmlformats.org/drawingml/2006/main">
          <a:off x="6400800" y="123825"/>
          <a:ext cx="542924" cy="4191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/>
  </twoCellAnchor>
  <twoCellAnchor>
    <from>
      <col>13</col>
      <colOff>123825</colOff>
      <row>53</row>
      <rowOff>19050</rowOff>
    </from>
    <to>
      <col>16</col>
      <colOff>276225</colOff>
      <row>54</row>
      <rowOff>333375</rowOff>
    </to>
    <pic>
      <nvPicPr>
        <cNvPr id="7" name="图片 1" descr="未名潮LOGO横专业楷体红色WEB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4"/>
        <a:srcRect xmlns:a="http://schemas.openxmlformats.org/drawingml/2006/main" l="3857" t="18405" r="3857" b="17792"/>
        <a:stretch xmlns:a="http://schemas.openxmlformats.org/drawingml/2006/main">
          <a:fillRect/>
        </a:stretch>
      </blipFill>
      <spPr bwMode="auto">
        <a:xfrm xmlns:a="http://schemas.openxmlformats.org/drawingml/2006/main">
          <a:off x="7562850" y="15325725"/>
          <a:ext cx="1809750" cy="66675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  <a:miter lim="800000"/>
          <a:headEnd/>
          <a:tailEnd/>
        </a:ln>
      </spPr>
    </pic>
    <clientData/>
  </twoCellAnchor>
</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D42"/>
  <sheetViews>
    <sheetView workbookViewId="0">
      <selection activeCell="A3" sqref="A3:R3"/>
    </sheetView>
  </sheetViews>
  <sheetFormatPr baseColWidth="8" defaultRowHeight="13.5"/>
  <cols>
    <col width="12.125" customWidth="1" style="131" min="1" max="1"/>
    <col width="7.5" customWidth="1" style="131" min="2" max="2"/>
    <col width="7.125" customWidth="1" style="131" min="3" max="3"/>
    <col width="7.375" customWidth="1" style="131" min="4" max="4"/>
    <col width="7.75" customWidth="1" style="131" min="5" max="5"/>
    <col width="7.625" customWidth="1" style="131" min="6" max="6"/>
    <col width="7.375" customWidth="1" style="131" min="7" max="7"/>
    <col width="7.125" customWidth="1" style="131" min="8" max="15"/>
    <col width="6.75" customWidth="1" style="131" min="16" max="16"/>
    <col width="5" customWidth="1" style="131" min="17" max="17"/>
    <col width="4.875" customWidth="1" style="131" min="18" max="18"/>
    <col width="1.625" customWidth="1" style="131" min="19" max="19"/>
    <col width="5.625" customWidth="1" style="131" min="20" max="20"/>
    <col width="7.125" customWidth="1" style="131" min="21" max="21"/>
    <col width="7.375" customWidth="1" style="131" min="22" max="22"/>
    <col width="6.25" customWidth="1" style="131" min="23" max="23"/>
    <col width="7.5" customWidth="1" style="131" min="24" max="24"/>
    <col width="8.375" customWidth="1" style="131" min="25" max="25"/>
    <col width="11.875" customWidth="1" style="131" min="26" max="26"/>
    <col width="7.5" customWidth="1" style="131" min="27" max="27"/>
    <col width="4.125" customWidth="1" style="131" min="28" max="28"/>
    <col width="7.75" customWidth="1" style="131" min="29" max="29"/>
    <col width="8.375" customWidth="1" style="131" min="30" max="30"/>
  </cols>
  <sheetData>
    <row r="1" ht="52.5" customHeight="1" s="131">
      <c r="A1" s="106" t="inlineStr">
        <is>
          <t xml:space="preserve">         人力资源管理实用工具——绩效考核</t>
        </is>
      </c>
      <c r="S1" s="7" t="n"/>
      <c r="T1" s="7" t="n"/>
      <c r="U1" s="7" t="n"/>
      <c r="V1" s="7" t="n"/>
      <c r="W1" s="7" t="n"/>
      <c r="X1" s="7" t="n"/>
      <c r="Y1" s="7" t="n"/>
      <c r="Z1" s="7" t="n"/>
      <c r="AA1" s="7" t="n"/>
      <c r="AB1" s="7" t="n"/>
      <c r="AC1" s="7" t="n"/>
      <c r="AD1" s="7" t="n"/>
    </row>
    <row r="2" ht="33" customHeight="1" s="131">
      <c r="A2" s="105" t="inlineStr">
        <is>
          <t>任一员工各项指标达成程度可视化图表（基础数据）</t>
        </is>
      </c>
      <c r="S2" s="7" t="n"/>
      <c r="T2" s="110" t="inlineStr">
        <is>
          <t>增减数据说明</t>
        </is>
      </c>
      <c r="W2" s="7" t="n"/>
      <c r="X2" s="7" t="n"/>
      <c r="Y2" s="7" t="n"/>
      <c r="Z2" s="7" t="n"/>
      <c r="AA2" s="7" t="n"/>
      <c r="AB2" s="7" t="n"/>
      <c r="AC2" s="7" t="n"/>
      <c r="AD2" s="7" t="n"/>
    </row>
    <row r="3" ht="105.75" customHeight="1" s="131">
      <c r="A3" s="104" t="inlineStr">
        <is>
          <t>说明：本工具主要用于分析任一员工各项指标达成程度明细，本表为评分基础数据表。特点：可调取任一员工进行分析，可自由修改指标项目，可任一设置等级评价标准，数据分析全自动生成，可视化呈现各项指标达成程度。使用方法：请先设置好考核指标内容及权重值，然后设置好评分等级标准以及各项指标达成程度标准说明，要求名称规范、数据准确，然后输入员工考核成绩基础数据即可。（表格中评分值合计、排名、等级、标杆值比率、合格起点值、合格区间值比例、良好区间值比例、优秀区间值比例等为自动生成）注：添加指标项目时，请按照表格右上角说明操作。</t>
        </is>
      </c>
      <c r="S3" s="7" t="n"/>
      <c r="T3" s="112" t="inlineStr">
        <is>
          <t>注：若增减指标项目，请在B列与O列之间操作，插入列或者删除列，但注意指标类别名称及权重值的变化，要求指标类别名称、指标序号规范统一、权重值核算准确。若添加人员成绩及数据，请在中间位置（最好是第16行与32行）之间插入行即可。</t>
        </is>
      </c>
      <c r="W3" s="7" t="n"/>
      <c r="X3" s="7" t="n"/>
      <c r="Y3" s="7" t="n"/>
      <c r="Z3" s="7" t="n"/>
      <c r="AA3" s="7" t="n"/>
      <c r="AB3" s="7" t="n"/>
      <c r="AC3" s="7" t="n"/>
      <c r="AD3" s="7" t="n"/>
    </row>
    <row r="4" ht="48" customHeight="1" s="131">
      <c r="A4" s="2" t="inlineStr">
        <is>
          <t>指标类别</t>
        </is>
      </c>
      <c r="B4" s="132" t="inlineStr">
        <is>
          <t>销售工作计划拟定与执行</t>
        </is>
      </c>
      <c r="C4" s="132" t="inlineStr">
        <is>
          <t>销售工作计划拟定与执行</t>
        </is>
      </c>
      <c r="D4" s="132" t="inlineStr">
        <is>
          <t>销售目标实现</t>
        </is>
      </c>
      <c r="E4" s="132" t="inlineStr">
        <is>
          <t>销售目标实现</t>
        </is>
      </c>
      <c r="F4" s="132" t="inlineStr">
        <is>
          <t>销售目标实现</t>
        </is>
      </c>
      <c r="G4" s="132" t="inlineStr">
        <is>
          <t>销售货款回收及成本控制</t>
        </is>
      </c>
      <c r="H4" s="132" t="inlineStr">
        <is>
          <t>销售货款回收及成本控制</t>
        </is>
      </c>
      <c r="I4" s="132" t="inlineStr">
        <is>
          <t>销售货款回收及成本控制</t>
        </is>
      </c>
      <c r="J4" s="132" t="inlineStr">
        <is>
          <t>客户关系维护</t>
        </is>
      </c>
      <c r="K4" s="132" t="inlineStr">
        <is>
          <t>客户关系维护</t>
        </is>
      </c>
      <c r="L4" s="132" t="inlineStr">
        <is>
          <t>日常工作</t>
        </is>
      </c>
      <c r="M4" s="132" t="inlineStr">
        <is>
          <t>日常工作</t>
        </is>
      </c>
      <c r="N4" s="132" t="inlineStr">
        <is>
          <t>知识、技能与品质</t>
        </is>
      </c>
      <c r="O4" s="132" t="inlineStr">
        <is>
          <t>知识、技能与品质</t>
        </is>
      </c>
      <c r="P4" s="133" t="n"/>
      <c r="Q4" s="133" t="n"/>
      <c r="R4" s="133" t="n"/>
      <c r="S4" s="7" t="n"/>
      <c r="W4" s="7" t="n"/>
      <c r="X4" s="7" t="n"/>
      <c r="Y4" s="7" t="n"/>
      <c r="Z4" s="7" t="n"/>
      <c r="AA4" s="7" t="n"/>
      <c r="AB4" s="7" t="n"/>
      <c r="AC4" s="7" t="n"/>
      <c r="AD4" s="7" t="n"/>
    </row>
    <row r="5" ht="18" customHeight="1" s="131">
      <c r="A5" s="2" t="inlineStr">
        <is>
          <t>权重值</t>
        </is>
      </c>
      <c r="B5" s="47">
        <f>SUM(B7:C7)</f>
        <v/>
      </c>
      <c r="C5" s="48" t="n"/>
      <c r="D5" s="49">
        <f>SUM(D7:F7)</f>
        <v/>
      </c>
      <c r="E5" s="50" t="n"/>
      <c r="F5" s="48" t="n"/>
      <c r="G5" s="47">
        <f>SUM(G7:I7)</f>
        <v/>
      </c>
      <c r="H5" s="50" t="n"/>
      <c r="I5" s="48" t="n"/>
      <c r="J5" s="47">
        <f>SUM(J7:K7)</f>
        <v/>
      </c>
      <c r="K5" s="48" t="n"/>
      <c r="L5" s="47">
        <f>SUM(L7:M7)</f>
        <v/>
      </c>
      <c r="M5" s="48" t="n"/>
      <c r="N5" s="47">
        <f>SUM(N7:O7)</f>
        <v/>
      </c>
      <c r="O5" s="48" t="n"/>
      <c r="P5" s="134" t="n"/>
      <c r="Q5" s="134" t="n"/>
      <c r="R5" s="134" t="n"/>
      <c r="S5" s="7" t="n"/>
      <c r="T5" s="7" t="n"/>
      <c r="U5" s="7" t="n"/>
      <c r="V5" s="7" t="n"/>
      <c r="W5" s="7" t="n"/>
      <c r="X5" s="7" t="n"/>
      <c r="Y5" s="7" t="n"/>
      <c r="Z5" s="7" t="n"/>
      <c r="AA5" s="7" t="n"/>
      <c r="AB5" s="7" t="n"/>
      <c r="AC5" s="7" t="n"/>
      <c r="AD5" s="7" t="n"/>
    </row>
    <row r="6" ht="23.25" customHeight="1" s="131">
      <c r="A6" s="3" t="inlineStr">
        <is>
          <t>指标序号</t>
        </is>
      </c>
      <c r="B6" s="135" t="inlineStr">
        <is>
          <t>指标1</t>
        </is>
      </c>
      <c r="C6" s="135" t="inlineStr">
        <is>
          <t>指标2</t>
        </is>
      </c>
      <c r="D6" s="135" t="inlineStr">
        <is>
          <t>指标3</t>
        </is>
      </c>
      <c r="E6" s="135" t="inlineStr">
        <is>
          <t>指标4</t>
        </is>
      </c>
      <c r="F6" s="135" t="inlineStr">
        <is>
          <t>指标5</t>
        </is>
      </c>
      <c r="G6" s="135" t="inlineStr">
        <is>
          <t>指标6</t>
        </is>
      </c>
      <c r="H6" s="135" t="inlineStr">
        <is>
          <t>指标7</t>
        </is>
      </c>
      <c r="I6" s="135" t="inlineStr">
        <is>
          <t>指标8</t>
        </is>
      </c>
      <c r="J6" s="135" t="inlineStr">
        <is>
          <t>指标9</t>
        </is>
      </c>
      <c r="K6" s="135" t="inlineStr">
        <is>
          <t>指标10</t>
        </is>
      </c>
      <c r="L6" s="135" t="inlineStr">
        <is>
          <t>指标11</t>
        </is>
      </c>
      <c r="M6" s="135" t="inlineStr">
        <is>
          <t>指标12</t>
        </is>
      </c>
      <c r="N6" s="135" t="inlineStr">
        <is>
          <t>指标13</t>
        </is>
      </c>
      <c r="O6" s="135" t="inlineStr">
        <is>
          <t>指标14</t>
        </is>
      </c>
      <c r="P6" s="134" t="n"/>
      <c r="Q6" s="134" t="n"/>
      <c r="R6" s="134" t="n"/>
      <c r="S6" s="7" t="n"/>
      <c r="T6" s="7" t="n"/>
      <c r="U6" s="7" t="n"/>
      <c r="V6" s="7" t="n"/>
      <c r="W6" s="7" t="n"/>
      <c r="X6" s="7" t="n"/>
      <c r="Y6" s="7" t="n"/>
      <c r="Z6" s="7" t="n"/>
      <c r="AA6" s="7" t="n"/>
      <c r="AB6" s="7" t="n"/>
      <c r="AC6" s="7" t="n"/>
      <c r="AD6" s="7" t="n"/>
    </row>
    <row r="7" ht="18.75" customHeight="1" s="131">
      <c r="A7" s="3" t="inlineStr">
        <is>
          <t>权重分值</t>
        </is>
      </c>
      <c r="B7" s="52" t="n">
        <v>0.1</v>
      </c>
      <c r="C7" s="52" t="n">
        <v>0.05</v>
      </c>
      <c r="D7" s="52" t="n">
        <v>0.2</v>
      </c>
      <c r="E7" s="52" t="n">
        <v>0.05</v>
      </c>
      <c r="F7" s="52" t="n">
        <v>0.1</v>
      </c>
      <c r="G7" s="52" t="n">
        <v>0.1</v>
      </c>
      <c r="H7" s="52" t="n">
        <v>0.05</v>
      </c>
      <c r="I7" s="52" t="n">
        <v>0.05</v>
      </c>
      <c r="J7" s="52" t="n">
        <v>0.05</v>
      </c>
      <c r="K7" s="52" t="n">
        <v>0.05</v>
      </c>
      <c r="L7" s="52" t="n">
        <v>0.05</v>
      </c>
      <c r="M7" s="52" t="n">
        <v>0.05</v>
      </c>
      <c r="N7" s="52" t="n">
        <v>0.05</v>
      </c>
      <c r="O7" s="52" t="n">
        <v>0.05</v>
      </c>
      <c r="P7" s="134" t="n"/>
      <c r="Q7" s="134" t="n"/>
      <c r="R7" s="134" t="n"/>
      <c r="S7" s="7" t="n"/>
      <c r="T7" s="7" t="n"/>
      <c r="U7" s="7" t="n"/>
      <c r="V7" s="7" t="n"/>
      <c r="W7" s="7" t="n"/>
      <c r="X7" s="7" t="n"/>
      <c r="Y7" s="7" t="n"/>
      <c r="Z7" s="58" t="n"/>
      <c r="AA7" s="7" t="n"/>
      <c r="AB7" s="7" t="n"/>
      <c r="AC7" s="7" t="n"/>
      <c r="AD7" s="7" t="n"/>
    </row>
    <row r="8" ht="58.5" customHeight="1" s="131">
      <c r="A8" s="2" t="inlineStr">
        <is>
          <t>指标明细</t>
        </is>
      </c>
      <c r="B8" s="136" t="inlineStr">
        <is>
          <t>工作计划拟定与执行</t>
        </is>
      </c>
      <c r="C8" s="137" t="inlineStr">
        <is>
          <t>自身努力程度</t>
        </is>
      </c>
      <c r="D8" s="137" t="inlineStr">
        <is>
          <t>销售额目标达成率</t>
        </is>
      </c>
      <c r="E8" s="137" t="inlineStr">
        <is>
          <t>重点客户开发完成率</t>
        </is>
      </c>
      <c r="F8" s="137" t="inlineStr">
        <is>
          <t>有效新客户增加率</t>
        </is>
      </c>
      <c r="G8" s="137" t="inlineStr">
        <is>
          <t>销售货款回收及时率</t>
        </is>
      </c>
      <c r="H8" s="137" t="inlineStr">
        <is>
          <t>销售呆账发生率</t>
        </is>
      </c>
      <c r="I8" s="137" t="inlineStr">
        <is>
          <t>销售成本费用控制</t>
        </is>
      </c>
      <c r="J8" s="137" t="inlineStr">
        <is>
          <t>重点客户流失量</t>
        </is>
      </c>
      <c r="K8" s="137" t="inlineStr">
        <is>
          <t>客户服务满意度</t>
        </is>
      </c>
      <c r="L8" s="137" t="inlineStr">
        <is>
          <t>销售数据信息管理</t>
        </is>
      </c>
      <c r="M8" s="137" t="inlineStr">
        <is>
          <t>其它日常工作</t>
        </is>
      </c>
      <c r="N8" s="137" t="inlineStr">
        <is>
          <t>知识与技能</t>
        </is>
      </c>
      <c r="O8" s="137" t="inlineStr">
        <is>
          <t>愿望与态度</t>
        </is>
      </c>
      <c r="P8" s="134" t="n"/>
      <c r="Q8" s="134" t="n"/>
      <c r="R8" s="134" t="n"/>
      <c r="S8" s="7" t="n"/>
      <c r="T8" s="138" t="inlineStr">
        <is>
          <t>评分等级标准设置                           （可随意设置数值标准，只需要在黄色区域进行设置即可）</t>
        </is>
      </c>
      <c r="U8" s="139" t="n"/>
      <c r="V8" s="139" t="n"/>
      <c r="W8" s="139" t="n"/>
      <c r="X8" s="140" t="n"/>
      <c r="Y8" s="141" t="inlineStr">
        <is>
          <t>各项指标达成程度标准说明（用于分析图）</t>
        </is>
      </c>
      <c r="Z8" s="139" t="n"/>
      <c r="AA8" s="139" t="n"/>
      <c r="AB8" s="139" t="n"/>
      <c r="AC8" s="139" t="n"/>
      <c r="AD8" s="142" t="n"/>
    </row>
    <row r="9" ht="33" customHeight="1" s="131">
      <c r="A9" s="94" t="inlineStr">
        <is>
          <t>员工姓名</t>
        </is>
      </c>
      <c r="B9" s="143" t="inlineStr">
        <is>
          <t>评分值</t>
        </is>
      </c>
      <c r="C9" s="143" t="inlineStr">
        <is>
          <t>评分值</t>
        </is>
      </c>
      <c r="D9" s="143" t="inlineStr">
        <is>
          <t>评分值</t>
        </is>
      </c>
      <c r="E9" s="143" t="inlineStr">
        <is>
          <t>评分值</t>
        </is>
      </c>
      <c r="F9" s="143" t="inlineStr">
        <is>
          <t>评分值</t>
        </is>
      </c>
      <c r="G9" s="143" t="inlineStr">
        <is>
          <t>评分值</t>
        </is>
      </c>
      <c r="H9" s="143" t="inlineStr">
        <is>
          <t>评分值</t>
        </is>
      </c>
      <c r="I9" s="143" t="inlineStr">
        <is>
          <t>评分值</t>
        </is>
      </c>
      <c r="J9" s="143" t="inlineStr">
        <is>
          <t>评分值</t>
        </is>
      </c>
      <c r="K9" s="143" t="inlineStr">
        <is>
          <t>评分值</t>
        </is>
      </c>
      <c r="L9" s="143" t="inlineStr">
        <is>
          <t>评分值</t>
        </is>
      </c>
      <c r="M9" s="143" t="inlineStr">
        <is>
          <t>评分值</t>
        </is>
      </c>
      <c r="N9" s="143" t="inlineStr">
        <is>
          <t>评分值</t>
        </is>
      </c>
      <c r="O9" s="143" t="inlineStr">
        <is>
          <t>评分值</t>
        </is>
      </c>
      <c r="P9" s="144" t="inlineStr">
        <is>
          <t>评分值合计</t>
        </is>
      </c>
      <c r="Q9" s="144" t="inlineStr">
        <is>
          <t>比较排名</t>
        </is>
      </c>
      <c r="R9" s="144" t="inlineStr">
        <is>
          <t>等级</t>
        </is>
      </c>
      <c r="S9" s="7" t="n"/>
      <c r="T9" s="88" t="n"/>
      <c r="U9" s="89" t="n"/>
      <c r="V9" s="89" t="n"/>
      <c r="W9" s="89" t="n"/>
      <c r="X9" s="90" t="n"/>
      <c r="Y9" s="91" t="n"/>
      <c r="Z9" s="92" t="n"/>
      <c r="AA9" s="92" t="n"/>
      <c r="AB9" s="92" t="n"/>
      <c r="AC9" s="92" t="n"/>
      <c r="AD9" s="93" t="n"/>
    </row>
    <row r="10" ht="27.75" customHeight="1" s="131">
      <c r="A10" s="17" t="inlineStr">
        <is>
          <t>美人鱼1</t>
        </is>
      </c>
      <c r="B10" s="145" t="n">
        <v>10</v>
      </c>
      <c r="C10" s="145" t="n">
        <v>4</v>
      </c>
      <c r="D10" s="145" t="n">
        <v>19</v>
      </c>
      <c r="E10" s="145" t="n">
        <v>4</v>
      </c>
      <c r="F10" s="145" t="n">
        <v>8</v>
      </c>
      <c r="G10" s="145" t="n">
        <v>6</v>
      </c>
      <c r="H10" s="145" t="n">
        <v>2</v>
      </c>
      <c r="I10" s="145" t="n">
        <v>5</v>
      </c>
      <c r="J10" s="145" t="n">
        <v>3</v>
      </c>
      <c r="K10" s="145" t="n">
        <v>3</v>
      </c>
      <c r="L10" s="145" t="n">
        <v>4</v>
      </c>
      <c r="M10" s="145" t="n">
        <v>4</v>
      </c>
      <c r="N10" s="145" t="n">
        <v>2</v>
      </c>
      <c r="O10" s="145" t="n">
        <v>4</v>
      </c>
      <c r="P10" s="146">
        <f>SUM(B10:O10)</f>
        <v/>
      </c>
      <c r="Q10" s="147">
        <f>RANK(P10,$P$10:$P$32)</f>
        <v/>
      </c>
      <c r="R10" s="148">
        <f>VLOOKUP($P10,$V$12:$W$15,2,1)</f>
        <v/>
      </c>
      <c r="S10" s="7" t="n"/>
      <c r="T10" s="117" t="inlineStr">
        <is>
          <t>满分值</t>
        </is>
      </c>
      <c r="U10" s="149" t="n"/>
      <c r="V10" s="149" t="n"/>
      <c r="W10" s="120" t="n">
        <v>100</v>
      </c>
      <c r="X10" s="150" t="n"/>
      <c r="Y10" s="151" t="inlineStr">
        <is>
          <t>注：以下数据依据左侧等级标准自动生成</t>
        </is>
      </c>
      <c r="AD10" s="152" t="n"/>
    </row>
    <row r="11" ht="27.75" customHeight="1" s="131">
      <c r="A11" s="17" t="inlineStr">
        <is>
          <t>美人鱼2</t>
        </is>
      </c>
      <c r="B11" s="145" t="n">
        <v>9</v>
      </c>
      <c r="C11" s="145" t="n">
        <v>5</v>
      </c>
      <c r="D11" s="145" t="n">
        <v>18</v>
      </c>
      <c r="E11" s="145" t="n">
        <v>5</v>
      </c>
      <c r="F11" s="145" t="n">
        <v>8</v>
      </c>
      <c r="G11" s="145" t="n">
        <v>4.8</v>
      </c>
      <c r="H11" s="145" t="n">
        <v>4</v>
      </c>
      <c r="I11" s="145" t="n">
        <v>4</v>
      </c>
      <c r="J11" s="145" t="n">
        <v>5</v>
      </c>
      <c r="K11" s="145" t="n">
        <v>5</v>
      </c>
      <c r="L11" s="145" t="n">
        <v>4</v>
      </c>
      <c r="M11" s="145" t="n">
        <v>5</v>
      </c>
      <c r="N11" s="145" t="n">
        <v>4</v>
      </c>
      <c r="O11" s="145" t="n">
        <v>4</v>
      </c>
      <c r="P11" s="146">
        <f>SUM(B11:O11)</f>
        <v/>
      </c>
      <c r="Q11" s="147">
        <f>RANK(P11,$P$10:$P$32)</f>
        <v/>
      </c>
      <c r="R11" s="148">
        <f>VLOOKUP($P11,$V$12:$W$15,2,1)</f>
        <v/>
      </c>
      <c r="S11" s="7" t="n"/>
      <c r="T11" s="153" t="inlineStr">
        <is>
          <t>区间数值（自动显示）</t>
        </is>
      </c>
      <c r="U11" s="154" t="n"/>
      <c r="V11" s="20" t="inlineStr">
        <is>
          <t>标准值</t>
        </is>
      </c>
      <c r="W11" s="14" t="inlineStr">
        <is>
          <t>等级</t>
        </is>
      </c>
      <c r="X11" s="59" t="inlineStr">
        <is>
          <t>表示</t>
        </is>
      </c>
      <c r="Y11" s="68" t="inlineStr">
        <is>
          <t>比例基数</t>
        </is>
      </c>
      <c r="Z11" s="113" t="inlineStr">
        <is>
          <t>比例说明</t>
        </is>
      </c>
      <c r="AA11" s="113" t="inlineStr">
        <is>
          <t xml:space="preserve">达标率区间值 </t>
        </is>
      </c>
      <c r="AC11" s="155" t="n"/>
      <c r="AD11" s="70" t="inlineStr">
        <is>
          <t>对应等级</t>
        </is>
      </c>
    </row>
    <row r="12" ht="27.75" customHeight="1" s="131">
      <c r="A12" s="17" t="inlineStr">
        <is>
          <t>美人鱼4</t>
        </is>
      </c>
      <c r="B12" s="145" t="n">
        <v>9</v>
      </c>
      <c r="C12" s="145" t="n">
        <v>4</v>
      </c>
      <c r="D12" s="145" t="n">
        <v>20</v>
      </c>
      <c r="E12" s="145" t="n">
        <v>5</v>
      </c>
      <c r="F12" s="145" t="n">
        <v>10</v>
      </c>
      <c r="G12" s="145" t="n">
        <v>9</v>
      </c>
      <c r="H12" s="145" t="n">
        <v>5</v>
      </c>
      <c r="I12" s="145" t="n">
        <v>4</v>
      </c>
      <c r="J12" s="145" t="n">
        <v>4</v>
      </c>
      <c r="K12" s="145" t="n">
        <v>4</v>
      </c>
      <c r="L12" s="145" t="n">
        <v>5</v>
      </c>
      <c r="M12" s="145" t="n">
        <v>4.5</v>
      </c>
      <c r="N12" s="145" t="n">
        <v>4</v>
      </c>
      <c r="O12" s="145" t="n">
        <v>5</v>
      </c>
      <c r="P12" s="146">
        <f>SUM(B12:O12)</f>
        <v/>
      </c>
      <c r="Q12" s="147">
        <f>RANK(P12,$P$10:$P$32)</f>
        <v/>
      </c>
      <c r="R12" s="148">
        <f>VLOOKUP($P12,$V$12:$W$15,2,1)</f>
        <v/>
      </c>
      <c r="S12" s="7" t="n"/>
      <c r="T12" s="60">
        <f>V12</f>
        <v/>
      </c>
      <c r="U12" s="156">
        <f>V13-0.01</f>
        <v/>
      </c>
      <c r="V12" s="12" t="n">
        <v>0</v>
      </c>
      <c r="W12" s="15" t="inlineStr">
        <is>
          <t>D</t>
        </is>
      </c>
      <c r="X12" s="61" t="inlineStr">
        <is>
          <t>不合格</t>
        </is>
      </c>
      <c r="Y12" s="71">
        <f>T13/W10</f>
        <v/>
      </c>
      <c r="Z12" s="72" t="inlineStr">
        <is>
          <t>合格起点值</t>
        </is>
      </c>
      <c r="AA12" s="73" t="n">
        <v>0</v>
      </c>
      <c r="AB12" s="72" t="inlineStr">
        <is>
          <t>至</t>
        </is>
      </c>
      <c r="AC12" s="73">
        <f>U12/W10</f>
        <v/>
      </c>
      <c r="AD12" s="74" t="inlineStr">
        <is>
          <t>不合格</t>
        </is>
      </c>
    </row>
    <row r="13" ht="27.75" customHeight="1" s="131">
      <c r="A13" s="17" t="inlineStr">
        <is>
          <t>美人鱼6</t>
        </is>
      </c>
      <c r="B13" s="145" t="n">
        <v>9</v>
      </c>
      <c r="C13" s="145" t="n">
        <v>4</v>
      </c>
      <c r="D13" s="145" t="n">
        <v>18</v>
      </c>
      <c r="E13" s="145" t="n">
        <v>5</v>
      </c>
      <c r="F13" s="145" t="n">
        <v>10</v>
      </c>
      <c r="G13" s="145" t="n">
        <v>8</v>
      </c>
      <c r="H13" s="145" t="n">
        <v>4</v>
      </c>
      <c r="I13" s="145" t="n">
        <v>4</v>
      </c>
      <c r="J13" s="145" t="n">
        <v>3</v>
      </c>
      <c r="K13" s="145" t="n">
        <v>5</v>
      </c>
      <c r="L13" s="145" t="n">
        <v>3.5</v>
      </c>
      <c r="M13" s="145" t="n">
        <v>4.5</v>
      </c>
      <c r="N13" s="145" t="n">
        <v>4</v>
      </c>
      <c r="O13" s="145" t="n">
        <v>5</v>
      </c>
      <c r="P13" s="146">
        <f>SUM(B13:O13)</f>
        <v/>
      </c>
      <c r="Q13" s="147">
        <f>RANK(P13,$P$10:$P$32)</f>
        <v/>
      </c>
      <c r="R13" s="148">
        <f>VLOOKUP($P13,$V$12:$W$15,2,1)</f>
        <v/>
      </c>
      <c r="S13" s="7" t="n"/>
      <c r="T13" s="62">
        <f>V13</f>
        <v/>
      </c>
      <c r="U13" s="157">
        <f>V14-0.01</f>
        <v/>
      </c>
      <c r="V13" s="12" t="n">
        <v>60</v>
      </c>
      <c r="W13" s="11" t="inlineStr">
        <is>
          <t>C</t>
        </is>
      </c>
      <c r="X13" s="63" t="inlineStr">
        <is>
          <t>合格</t>
        </is>
      </c>
      <c r="Y13" s="75">
        <f>(U13-T13)/W10</f>
        <v/>
      </c>
      <c r="Z13" s="76" t="inlineStr">
        <is>
          <t>合格区间比例</t>
        </is>
      </c>
      <c r="AA13" s="77">
        <f>T13/W10</f>
        <v/>
      </c>
      <c r="AB13" s="78" t="inlineStr">
        <is>
          <t>至</t>
        </is>
      </c>
      <c r="AC13" s="77">
        <f>U13/W10</f>
        <v/>
      </c>
      <c r="AD13" s="79" t="inlineStr">
        <is>
          <t>合格</t>
        </is>
      </c>
    </row>
    <row r="14" ht="27.75" customHeight="1" s="131">
      <c r="A14" s="17" t="inlineStr">
        <is>
          <t>美人鱼8</t>
        </is>
      </c>
      <c r="B14" s="145" t="n">
        <v>8</v>
      </c>
      <c r="C14" s="145" t="n">
        <v>4</v>
      </c>
      <c r="D14" s="145" t="n">
        <v>19</v>
      </c>
      <c r="E14" s="145" t="n">
        <v>4.5</v>
      </c>
      <c r="F14" s="145" t="n">
        <v>6</v>
      </c>
      <c r="G14" s="145" t="n">
        <v>5</v>
      </c>
      <c r="H14" s="145" t="n">
        <v>5</v>
      </c>
      <c r="I14" s="145" t="n">
        <v>4</v>
      </c>
      <c r="J14" s="145" t="n">
        <v>4</v>
      </c>
      <c r="K14" s="145" t="n">
        <v>4.2</v>
      </c>
      <c r="L14" s="145" t="n">
        <v>4</v>
      </c>
      <c r="M14" s="145" t="n">
        <v>5</v>
      </c>
      <c r="N14" s="145" t="n">
        <v>5</v>
      </c>
      <c r="O14" s="145" t="n">
        <v>4.5</v>
      </c>
      <c r="P14" s="146">
        <f>SUM(B14:O14)</f>
        <v/>
      </c>
      <c r="Q14" s="147">
        <f>RANK(P14,$P$10:$P$32)</f>
        <v/>
      </c>
      <c r="R14" s="148">
        <f>VLOOKUP($P14,$V$12:$W$15,2,1)</f>
        <v/>
      </c>
      <c r="S14" s="7" t="n"/>
      <c r="T14" s="60">
        <f>V14</f>
        <v/>
      </c>
      <c r="U14" s="156">
        <f>V15-0.01</f>
        <v/>
      </c>
      <c r="V14" s="12" t="n">
        <v>75</v>
      </c>
      <c r="W14" s="15" t="inlineStr">
        <is>
          <t>B</t>
        </is>
      </c>
      <c r="X14" s="61" t="inlineStr">
        <is>
          <t>良好</t>
        </is>
      </c>
      <c r="Y14" s="71">
        <f>(U14-T14)/W10</f>
        <v/>
      </c>
      <c r="Z14" s="72" t="inlineStr">
        <is>
          <t>良好区间比例</t>
        </is>
      </c>
      <c r="AA14" s="73">
        <f>T14/W10</f>
        <v/>
      </c>
      <c r="AB14" s="72" t="inlineStr">
        <is>
          <t>至</t>
        </is>
      </c>
      <c r="AC14" s="73">
        <f>U14/W10</f>
        <v/>
      </c>
      <c r="AD14" s="74" t="inlineStr">
        <is>
          <t>良好</t>
        </is>
      </c>
    </row>
    <row r="15" ht="27.75" customHeight="1" s="131">
      <c r="A15" s="17" t="inlineStr">
        <is>
          <t>美人鱼10</t>
        </is>
      </c>
      <c r="B15" s="145" t="n">
        <v>8</v>
      </c>
      <c r="C15" s="145" t="n">
        <v>4</v>
      </c>
      <c r="D15" s="145" t="n">
        <v>15</v>
      </c>
      <c r="E15" s="145" t="n">
        <v>4.5</v>
      </c>
      <c r="F15" s="145" t="n">
        <v>7</v>
      </c>
      <c r="G15" s="145" t="n">
        <v>5</v>
      </c>
      <c r="H15" s="145" t="n">
        <v>5</v>
      </c>
      <c r="I15" s="145" t="n">
        <v>4</v>
      </c>
      <c r="J15" s="145" t="n">
        <v>4</v>
      </c>
      <c r="K15" s="145" t="n">
        <v>4.2</v>
      </c>
      <c r="L15" s="145" t="n">
        <v>4</v>
      </c>
      <c r="M15" s="145" t="n">
        <v>5</v>
      </c>
      <c r="N15" s="145" t="n">
        <v>3</v>
      </c>
      <c r="O15" s="145" t="n">
        <v>4.5</v>
      </c>
      <c r="P15" s="146">
        <f>SUM(B15:O15)</f>
        <v/>
      </c>
      <c r="Q15" s="147">
        <f>RANK(P15,$P$10:$P$32)</f>
        <v/>
      </c>
      <c r="R15" s="148">
        <f>VLOOKUP($P15,$V$12:$W$15,2,1)</f>
        <v/>
      </c>
      <c r="S15" s="7" t="n"/>
      <c r="T15" s="64">
        <f>V15</f>
        <v/>
      </c>
      <c r="U15" s="65">
        <f>W10</f>
        <v/>
      </c>
      <c r="V15" s="66" t="n">
        <v>90</v>
      </c>
      <c r="W15" s="65" t="inlineStr">
        <is>
          <t>A</t>
        </is>
      </c>
      <c r="X15" s="67" t="inlineStr">
        <is>
          <t>优秀</t>
        </is>
      </c>
      <c r="Y15" s="80">
        <f>(U15-T15)/W10</f>
        <v/>
      </c>
      <c r="Z15" s="81" t="inlineStr">
        <is>
          <t>优秀区间比例</t>
        </is>
      </c>
      <c r="AA15" s="82">
        <f>T15/W10</f>
        <v/>
      </c>
      <c r="AB15" s="83" t="inlineStr">
        <is>
          <t>至</t>
        </is>
      </c>
      <c r="AC15" s="82">
        <f>U15/W10</f>
        <v/>
      </c>
      <c r="AD15" s="84" t="inlineStr">
        <is>
          <t>优秀</t>
        </is>
      </c>
    </row>
    <row r="16" ht="27.75" customHeight="1" s="131">
      <c r="A16" s="17" t="inlineStr">
        <is>
          <t>美人鱼12</t>
        </is>
      </c>
      <c r="B16" s="145" t="n">
        <v>8</v>
      </c>
      <c r="C16" s="145" t="n">
        <v>4</v>
      </c>
      <c r="D16" s="145" t="n">
        <v>16</v>
      </c>
      <c r="E16" s="145" t="n">
        <v>4.5</v>
      </c>
      <c r="F16" s="145" t="n">
        <v>6</v>
      </c>
      <c r="G16" s="145" t="n">
        <v>8</v>
      </c>
      <c r="H16" s="145" t="n">
        <v>5</v>
      </c>
      <c r="I16" s="145" t="n">
        <v>4</v>
      </c>
      <c r="J16" s="145" t="n">
        <v>3</v>
      </c>
      <c r="K16" s="145" t="n">
        <v>4.2</v>
      </c>
      <c r="L16" s="145" t="n">
        <v>4</v>
      </c>
      <c r="M16" s="145" t="n">
        <v>4</v>
      </c>
      <c r="N16" s="145" t="n">
        <v>4</v>
      </c>
      <c r="O16" s="145" t="n">
        <v>4.5</v>
      </c>
      <c r="P16" s="146">
        <f>SUM(B16:O16)</f>
        <v/>
      </c>
      <c r="Q16" s="147">
        <f>RANK(P16,$P$10:$P$32)</f>
        <v/>
      </c>
      <c r="R16" s="148">
        <f>VLOOKUP($P16,$V$12:$W$15,2,1)</f>
        <v/>
      </c>
      <c r="S16" s="7" t="n"/>
      <c r="T16" s="7" t="n"/>
      <c r="U16" s="7" t="n"/>
      <c r="V16" s="7" t="n"/>
      <c r="W16" s="7" t="n"/>
      <c r="X16" s="7" t="n"/>
      <c r="Y16" s="7" t="n"/>
      <c r="Z16" s="7" t="n"/>
      <c r="AA16" s="7" t="n"/>
      <c r="AB16" s="7" t="n"/>
      <c r="AC16" s="7" t="n"/>
      <c r="AD16" s="7" t="n"/>
    </row>
    <row r="17" ht="27.75" customHeight="1" s="131">
      <c r="A17" s="17" t="inlineStr">
        <is>
          <t>美人鱼14</t>
        </is>
      </c>
      <c r="B17" s="145" t="n">
        <v>5</v>
      </c>
      <c r="C17" s="145" t="n">
        <v>4</v>
      </c>
      <c r="D17" s="145" t="n">
        <v>8</v>
      </c>
      <c r="E17" s="145" t="n">
        <v>4.5</v>
      </c>
      <c r="F17" s="145" t="n">
        <v>8</v>
      </c>
      <c r="G17" s="145" t="n">
        <v>4</v>
      </c>
      <c r="H17" s="145" t="n">
        <v>5</v>
      </c>
      <c r="I17" s="145" t="n">
        <v>4</v>
      </c>
      <c r="J17" s="145" t="n">
        <v>4</v>
      </c>
      <c r="K17" s="145" t="n">
        <v>4.2</v>
      </c>
      <c r="L17" s="145" t="n">
        <v>4</v>
      </c>
      <c r="M17" s="145" t="n">
        <v>3</v>
      </c>
      <c r="N17" s="145" t="n">
        <v>5</v>
      </c>
      <c r="O17" s="145" t="n">
        <v>4.5</v>
      </c>
      <c r="P17" s="146">
        <f>SUM(B17:O17)</f>
        <v/>
      </c>
      <c r="Q17" s="147">
        <f>RANK(P17,$P$10:$P$32)</f>
        <v/>
      </c>
      <c r="R17" s="148">
        <f>VLOOKUP($P17,$V$12:$W$15,2,1)</f>
        <v/>
      </c>
      <c r="S17" s="7" t="n"/>
      <c r="T17" s="7" t="n"/>
      <c r="U17" s="7" t="n"/>
      <c r="V17" s="7" t="n"/>
      <c r="W17" s="7" t="n"/>
      <c r="X17" s="7" t="n"/>
      <c r="Y17" s="7" t="n"/>
      <c r="Z17" s="7" t="n"/>
      <c r="AA17" s="7" t="n"/>
      <c r="AB17" s="7" t="n"/>
      <c r="AC17" s="7" t="n"/>
      <c r="AD17" s="7" t="n"/>
    </row>
    <row r="18" ht="27.75" customHeight="1" s="131">
      <c r="A18" s="17" t="inlineStr">
        <is>
          <t>美人鱼16</t>
        </is>
      </c>
      <c r="B18" s="145" t="n">
        <v>9</v>
      </c>
      <c r="C18" s="145" t="n">
        <v>4</v>
      </c>
      <c r="D18" s="145" t="n">
        <v>19</v>
      </c>
      <c r="E18" s="145" t="n">
        <v>4.5</v>
      </c>
      <c r="F18" s="145" t="n">
        <v>9</v>
      </c>
      <c r="G18" s="145" t="n">
        <v>9</v>
      </c>
      <c r="H18" s="145" t="n">
        <v>4</v>
      </c>
      <c r="I18" s="145" t="n">
        <v>5</v>
      </c>
      <c r="J18" s="145" t="n">
        <v>4</v>
      </c>
      <c r="K18" s="145" t="n">
        <v>4.2</v>
      </c>
      <c r="L18" s="145" t="n">
        <v>4</v>
      </c>
      <c r="M18" s="145" t="n">
        <v>5</v>
      </c>
      <c r="N18" s="145" t="n">
        <v>5</v>
      </c>
      <c r="O18" s="145" t="n">
        <v>5</v>
      </c>
      <c r="P18" s="146">
        <f>SUM(B18:O18)</f>
        <v/>
      </c>
      <c r="Q18" s="147">
        <f>RANK(P18,$P$10:$P$32)</f>
        <v/>
      </c>
      <c r="R18" s="148">
        <f>VLOOKUP($P18,$V$12:$W$15,2,1)</f>
        <v/>
      </c>
      <c r="S18" s="7" t="n"/>
      <c r="T18" s="7" t="n"/>
      <c r="U18" s="7" t="n"/>
      <c r="V18" s="7" t="n"/>
      <c r="W18" s="7" t="n"/>
      <c r="X18" s="7" t="n"/>
      <c r="Y18" s="7" t="n"/>
      <c r="Z18" s="7" t="n"/>
      <c r="AA18" s="7" t="n"/>
      <c r="AB18" s="7" t="n"/>
      <c r="AC18" s="7" t="n"/>
      <c r="AD18" s="7" t="n"/>
    </row>
    <row r="19" ht="27.75" customHeight="1" s="131">
      <c r="A19" s="17" t="inlineStr">
        <is>
          <t>美人鱼18</t>
        </is>
      </c>
      <c r="B19" s="145" t="n">
        <v>6</v>
      </c>
      <c r="C19" s="145" t="n">
        <v>4</v>
      </c>
      <c r="D19" s="145" t="n">
        <v>13</v>
      </c>
      <c r="E19" s="145" t="n">
        <v>4.5</v>
      </c>
      <c r="F19" s="145" t="n">
        <v>7</v>
      </c>
      <c r="G19" s="145" t="n">
        <v>7</v>
      </c>
      <c r="H19" s="145" t="n">
        <v>3</v>
      </c>
      <c r="I19" s="145" t="n">
        <v>4</v>
      </c>
      <c r="J19" s="145" t="n">
        <v>4</v>
      </c>
      <c r="K19" s="145" t="n">
        <v>4.2</v>
      </c>
      <c r="L19" s="145" t="n">
        <v>4</v>
      </c>
      <c r="M19" s="145" t="n">
        <v>5</v>
      </c>
      <c r="N19" s="145" t="n">
        <v>5</v>
      </c>
      <c r="O19" s="145" t="n">
        <v>4.5</v>
      </c>
      <c r="P19" s="146">
        <f>SUM(B19:O19)</f>
        <v/>
      </c>
      <c r="Q19" s="147">
        <f>RANK(P19,$P$10:$P$32)</f>
        <v/>
      </c>
      <c r="R19" s="148">
        <f>VLOOKUP($P19,$V$12:$W$15,2,1)</f>
        <v/>
      </c>
      <c r="S19" s="7" t="n"/>
      <c r="T19" s="7" t="n"/>
      <c r="U19" s="7" t="n"/>
      <c r="V19" s="7" t="n"/>
      <c r="W19" s="7" t="n"/>
      <c r="X19" s="7" t="n"/>
      <c r="Y19" s="7" t="n"/>
      <c r="Z19" s="7" t="n"/>
      <c r="AA19" s="7" t="n"/>
      <c r="AB19" s="7" t="n"/>
      <c r="AC19" s="7" t="n"/>
      <c r="AD19" s="7" t="n"/>
    </row>
    <row r="20" ht="27.75" customHeight="1" s="131">
      <c r="A20" s="17" t="inlineStr">
        <is>
          <t>美人鱼20</t>
        </is>
      </c>
      <c r="B20" s="145" t="n">
        <v>8</v>
      </c>
      <c r="C20" s="145" t="n">
        <v>4</v>
      </c>
      <c r="D20" s="145" t="n">
        <v>16</v>
      </c>
      <c r="E20" s="145" t="n">
        <v>4.5</v>
      </c>
      <c r="F20" s="145" t="n">
        <v>6</v>
      </c>
      <c r="G20" s="145" t="n">
        <v>4</v>
      </c>
      <c r="H20" s="145" t="n">
        <v>5</v>
      </c>
      <c r="I20" s="145" t="n">
        <v>4</v>
      </c>
      <c r="J20" s="145" t="n">
        <v>4</v>
      </c>
      <c r="K20" s="145" t="n">
        <v>4.2</v>
      </c>
      <c r="L20" s="145" t="n">
        <v>4</v>
      </c>
      <c r="M20" s="145" t="n">
        <v>4</v>
      </c>
      <c r="N20" s="145" t="n">
        <v>5</v>
      </c>
      <c r="O20" s="145" t="n">
        <v>4.5</v>
      </c>
      <c r="P20" s="146">
        <f>SUM(B20:O20)</f>
        <v/>
      </c>
      <c r="Q20" s="147">
        <f>RANK(P20,$P$10:$P$32)</f>
        <v/>
      </c>
      <c r="R20" s="148">
        <f>VLOOKUP($P20,$V$12:$W$15,2,1)</f>
        <v/>
      </c>
      <c r="S20" s="7" t="n"/>
      <c r="T20" s="7" t="n"/>
      <c r="U20" s="7" t="n"/>
      <c r="V20" s="7" t="n"/>
      <c r="W20" s="7" t="n"/>
      <c r="X20" s="7" t="n"/>
      <c r="Y20" s="7" t="n"/>
      <c r="Z20" s="7" t="n"/>
      <c r="AA20" s="7" t="n"/>
      <c r="AB20" s="7" t="n"/>
      <c r="AC20" s="7" t="n"/>
      <c r="AD20" s="7" t="n"/>
    </row>
    <row r="21" ht="27.75" customHeight="1" s="131">
      <c r="A21" s="17" t="inlineStr">
        <is>
          <t>美人鱼22</t>
        </is>
      </c>
      <c r="B21" s="145" t="n">
        <v>8</v>
      </c>
      <c r="C21" s="145" t="n">
        <v>4</v>
      </c>
      <c r="D21" s="145" t="n">
        <v>16</v>
      </c>
      <c r="E21" s="145" t="n">
        <v>4.5</v>
      </c>
      <c r="F21" s="145" t="n">
        <v>6</v>
      </c>
      <c r="G21" s="145" t="n">
        <v>8</v>
      </c>
      <c r="H21" s="145" t="n">
        <v>4</v>
      </c>
      <c r="I21" s="145" t="n">
        <v>4</v>
      </c>
      <c r="J21" s="145" t="n">
        <v>4</v>
      </c>
      <c r="K21" s="145" t="n">
        <v>4.2</v>
      </c>
      <c r="L21" s="145" t="n">
        <v>4</v>
      </c>
      <c r="M21" s="145" t="n">
        <v>5</v>
      </c>
      <c r="N21" s="145" t="n">
        <v>5</v>
      </c>
      <c r="O21" s="145" t="n">
        <v>4.5</v>
      </c>
      <c r="P21" s="146">
        <f>SUM(B21:O21)</f>
        <v/>
      </c>
      <c r="Q21" s="147">
        <f>RANK(P21,$P$10:$P$32)</f>
        <v/>
      </c>
      <c r="R21" s="148">
        <f>VLOOKUP($P21,$V$12:$W$15,2,1)</f>
        <v/>
      </c>
      <c r="S21" s="7" t="n"/>
      <c r="T21" s="7" t="n"/>
      <c r="U21" s="7" t="n"/>
      <c r="V21" s="7" t="n"/>
      <c r="W21" s="7" t="n"/>
      <c r="X21" s="7" t="n"/>
      <c r="Y21" s="7" t="n"/>
      <c r="Z21" s="7" t="n"/>
      <c r="AA21" s="7" t="n"/>
      <c r="AB21" s="7" t="n"/>
      <c r="AC21" s="7" t="n"/>
      <c r="AD21" s="7" t="n"/>
    </row>
    <row r="22" ht="27.75" customHeight="1" s="131">
      <c r="A22" s="17" t="inlineStr">
        <is>
          <t>美人鱼24</t>
        </is>
      </c>
      <c r="B22" s="145" t="n">
        <v>7</v>
      </c>
      <c r="C22" s="145" t="n">
        <v>4</v>
      </c>
      <c r="D22" s="145" t="n">
        <v>14</v>
      </c>
      <c r="E22" s="145" t="n">
        <v>4.5</v>
      </c>
      <c r="F22" s="145" t="n">
        <v>9</v>
      </c>
      <c r="G22" s="145" t="n">
        <v>5</v>
      </c>
      <c r="H22" s="145" t="n">
        <v>5</v>
      </c>
      <c r="I22" s="145" t="n">
        <v>3</v>
      </c>
      <c r="J22" s="145" t="n">
        <v>4</v>
      </c>
      <c r="K22" s="145" t="n">
        <v>4.2</v>
      </c>
      <c r="L22" s="145" t="n">
        <v>4</v>
      </c>
      <c r="M22" s="145" t="n">
        <v>5</v>
      </c>
      <c r="N22" s="145" t="n">
        <v>4</v>
      </c>
      <c r="O22" s="145" t="n">
        <v>4.5</v>
      </c>
      <c r="P22" s="146">
        <f>SUM(B22:O22)</f>
        <v/>
      </c>
      <c r="Q22" s="147">
        <f>RANK(P22,$P$10:$P$32)</f>
        <v/>
      </c>
      <c r="R22" s="148">
        <f>VLOOKUP($P22,$V$12:$W$15,2,1)</f>
        <v/>
      </c>
      <c r="S22" s="7" t="n"/>
      <c r="T22" s="7" t="n"/>
      <c r="U22" s="7" t="n"/>
      <c r="V22" s="7" t="n"/>
      <c r="W22" s="7" t="n"/>
      <c r="X22" s="7" t="n"/>
      <c r="Y22" s="7" t="n"/>
      <c r="Z22" s="7" t="n"/>
      <c r="AA22" s="7" t="n"/>
      <c r="AB22" s="7" t="n"/>
      <c r="AC22" s="7" t="n"/>
      <c r="AD22" s="7" t="n"/>
    </row>
    <row r="23" ht="27.75" customHeight="1" s="131">
      <c r="A23" s="17" t="inlineStr">
        <is>
          <t>美人鱼26</t>
        </is>
      </c>
      <c r="B23" s="145" t="n">
        <v>9</v>
      </c>
      <c r="C23" s="145" t="n">
        <v>4</v>
      </c>
      <c r="D23" s="145" t="n">
        <v>16</v>
      </c>
      <c r="E23" s="145" t="n">
        <v>4.5</v>
      </c>
      <c r="F23" s="145" t="n">
        <v>7.2</v>
      </c>
      <c r="G23" s="145" t="n">
        <v>8</v>
      </c>
      <c r="H23" s="145" t="n">
        <v>5</v>
      </c>
      <c r="I23" s="145" t="n">
        <v>4</v>
      </c>
      <c r="J23" s="145" t="n">
        <v>4.2</v>
      </c>
      <c r="K23" s="145" t="n">
        <v>4.2</v>
      </c>
      <c r="L23" s="145" t="n">
        <v>4</v>
      </c>
      <c r="M23" s="145" t="n">
        <v>4</v>
      </c>
      <c r="N23" s="145" t="n">
        <v>3.2</v>
      </c>
      <c r="O23" s="145" t="n">
        <v>5</v>
      </c>
      <c r="P23" s="146">
        <f>SUM(B23:O23)</f>
        <v/>
      </c>
      <c r="Q23" s="147">
        <f>RANK(P23,$P$10:$P$32)</f>
        <v/>
      </c>
      <c r="R23" s="148">
        <f>VLOOKUP($P23,$V$12:$W$15,2,1)</f>
        <v/>
      </c>
      <c r="S23" s="7" t="n"/>
      <c r="T23" s="7" t="n"/>
      <c r="U23" s="7" t="n"/>
      <c r="V23" s="7" t="n"/>
      <c r="W23" s="7" t="n"/>
      <c r="X23" s="7" t="n"/>
      <c r="Y23" s="7" t="n"/>
      <c r="Z23" s="7" t="n"/>
      <c r="AA23" s="7" t="n"/>
      <c r="AB23" s="7" t="n"/>
      <c r="AC23" s="7" t="n"/>
      <c r="AD23" s="7" t="n"/>
    </row>
    <row r="24" ht="27.75" customHeight="1" s="131">
      <c r="A24" s="17" t="inlineStr">
        <is>
          <t>美人鱼28</t>
        </is>
      </c>
      <c r="B24" s="145" t="n">
        <v>8</v>
      </c>
      <c r="C24" s="145" t="n">
        <v>4</v>
      </c>
      <c r="D24" s="145" t="n">
        <v>10</v>
      </c>
      <c r="E24" s="145" t="n">
        <v>4.5</v>
      </c>
      <c r="F24" s="145" t="n">
        <v>7</v>
      </c>
      <c r="G24" s="145" t="n">
        <v>5</v>
      </c>
      <c r="H24" s="145" t="n">
        <v>5</v>
      </c>
      <c r="I24" s="145" t="n">
        <v>4</v>
      </c>
      <c r="J24" s="145" t="n">
        <v>4</v>
      </c>
      <c r="K24" s="145" t="n">
        <v>4.2</v>
      </c>
      <c r="L24" s="145" t="n">
        <v>4</v>
      </c>
      <c r="M24" s="145" t="n">
        <v>3</v>
      </c>
      <c r="N24" s="145" t="n">
        <v>2</v>
      </c>
      <c r="O24" s="145" t="n">
        <v>4.5</v>
      </c>
      <c r="P24" s="146">
        <f>SUM(B24:O24)</f>
        <v/>
      </c>
      <c r="Q24" s="147">
        <f>RANK(P24,$P$10:$P$32)</f>
        <v/>
      </c>
      <c r="R24" s="148">
        <f>VLOOKUP($P24,$V$12:$W$15,2,1)</f>
        <v/>
      </c>
      <c r="S24" s="7" t="n"/>
      <c r="T24" s="7" t="n"/>
      <c r="U24" s="7" t="n"/>
      <c r="V24" s="7" t="n"/>
      <c r="W24" s="7" t="n"/>
      <c r="X24" s="7" t="n"/>
      <c r="Y24" s="7" t="n"/>
      <c r="Z24" s="7" t="n"/>
      <c r="AA24" s="7" t="n"/>
      <c r="AB24" s="7" t="n"/>
      <c r="AC24" s="7" t="n"/>
      <c r="AD24" s="7" t="n"/>
    </row>
    <row r="25" ht="27.75" customHeight="1" s="131">
      <c r="A25" s="17" t="inlineStr">
        <is>
          <t>美人鱼30</t>
        </is>
      </c>
      <c r="B25" s="145" t="n">
        <v>5</v>
      </c>
      <c r="C25" s="145" t="n">
        <v>4</v>
      </c>
      <c r="D25" s="145" t="n">
        <v>18</v>
      </c>
      <c r="E25" s="145" t="n">
        <v>4.5</v>
      </c>
      <c r="F25" s="145" t="n">
        <v>6</v>
      </c>
      <c r="G25" s="145" t="n">
        <v>7</v>
      </c>
      <c r="H25" s="145" t="n">
        <v>5</v>
      </c>
      <c r="I25" s="145" t="n">
        <v>4</v>
      </c>
      <c r="J25" s="145" t="n">
        <v>4</v>
      </c>
      <c r="K25" s="145" t="n">
        <v>4.2</v>
      </c>
      <c r="L25" s="145" t="n">
        <v>4</v>
      </c>
      <c r="M25" s="145" t="n">
        <v>5</v>
      </c>
      <c r="N25" s="145" t="n">
        <v>3</v>
      </c>
      <c r="O25" s="145" t="n">
        <v>5</v>
      </c>
      <c r="P25" s="146">
        <f>SUM(B25:O25)</f>
        <v/>
      </c>
      <c r="Q25" s="147">
        <f>RANK(P25,$P$10:$P$32)</f>
        <v/>
      </c>
      <c r="R25" s="148">
        <f>VLOOKUP($P25,$V$12:$W$15,2,1)</f>
        <v/>
      </c>
      <c r="S25" s="7" t="n"/>
      <c r="T25" s="7" t="n"/>
      <c r="U25" s="7" t="n"/>
      <c r="V25" s="7" t="n"/>
      <c r="W25" s="7" t="n"/>
      <c r="X25" s="7" t="n"/>
      <c r="Y25" s="7" t="n"/>
      <c r="Z25" s="7" t="n"/>
      <c r="AA25" s="7" t="n"/>
      <c r="AB25" s="7" t="n"/>
      <c r="AC25" s="7" t="n"/>
      <c r="AD25" s="7" t="n"/>
    </row>
    <row r="26" ht="27.75" customHeight="1" s="131">
      <c r="A26" s="17" t="inlineStr">
        <is>
          <t>美人鱼3</t>
        </is>
      </c>
      <c r="B26" s="145" t="n">
        <v>5</v>
      </c>
      <c r="C26" s="145" t="n">
        <v>4</v>
      </c>
      <c r="D26" s="145" t="n">
        <v>12</v>
      </c>
      <c r="E26" s="145" t="n">
        <v>4.5</v>
      </c>
      <c r="F26" s="145" t="n">
        <v>6</v>
      </c>
      <c r="G26" s="145" t="n">
        <v>3</v>
      </c>
      <c r="H26" s="145" t="n">
        <v>2</v>
      </c>
      <c r="I26" s="145" t="n">
        <v>2</v>
      </c>
      <c r="J26" s="145" t="n">
        <v>4</v>
      </c>
      <c r="K26" s="145" t="n">
        <v>4.2</v>
      </c>
      <c r="L26" s="145" t="n">
        <v>4</v>
      </c>
      <c r="M26" s="145" t="n">
        <v>3</v>
      </c>
      <c r="N26" s="145" t="n">
        <v>2</v>
      </c>
      <c r="O26" s="145" t="n">
        <v>3</v>
      </c>
      <c r="P26" s="146">
        <f>SUM(B26:O26)</f>
        <v/>
      </c>
      <c r="Q26" s="147">
        <f>RANK(P26,$P$10:$P$32)</f>
        <v/>
      </c>
      <c r="R26" s="148">
        <f>VLOOKUP($P26,$V$12:$W$15,2,1)</f>
        <v/>
      </c>
      <c r="S26" s="7" t="n"/>
      <c r="T26" s="7" t="n"/>
      <c r="U26" s="7" t="n"/>
      <c r="V26" s="7" t="n"/>
      <c r="W26" s="7" t="n"/>
      <c r="X26" s="7" t="n"/>
      <c r="Y26" s="7" t="n"/>
      <c r="Z26" s="7" t="n"/>
      <c r="AA26" s="7" t="n"/>
      <c r="AB26" s="7" t="n"/>
      <c r="AC26" s="7" t="n"/>
      <c r="AD26" s="7" t="n"/>
    </row>
    <row r="27" ht="27.75" customHeight="1" s="131">
      <c r="A27" s="17" t="inlineStr">
        <is>
          <t>美人鱼5</t>
        </is>
      </c>
      <c r="B27" s="145" t="n">
        <v>3</v>
      </c>
      <c r="C27" s="145" t="n">
        <v>4</v>
      </c>
      <c r="D27" s="145" t="n">
        <v>10</v>
      </c>
      <c r="E27" s="145" t="n">
        <v>3</v>
      </c>
      <c r="F27" s="145" t="n">
        <v>8</v>
      </c>
      <c r="G27" s="145" t="n">
        <v>4</v>
      </c>
      <c r="H27" s="145" t="n">
        <v>4</v>
      </c>
      <c r="I27" s="145" t="n">
        <v>4</v>
      </c>
      <c r="J27" s="145" t="n">
        <v>3</v>
      </c>
      <c r="K27" s="145" t="n">
        <v>4.2</v>
      </c>
      <c r="L27" s="145" t="n">
        <v>4</v>
      </c>
      <c r="M27" s="145" t="n">
        <v>2</v>
      </c>
      <c r="N27" s="145" t="n">
        <v>4</v>
      </c>
      <c r="O27" s="145" t="n">
        <v>4.5</v>
      </c>
      <c r="P27" s="146">
        <f>SUM(B27:O27)</f>
        <v/>
      </c>
      <c r="Q27" s="147">
        <f>RANK(P27,$P$10:$P$32)</f>
        <v/>
      </c>
      <c r="R27" s="148">
        <f>VLOOKUP($P27,$V$12:$W$15,2,1)</f>
        <v/>
      </c>
      <c r="S27" s="7" t="n"/>
      <c r="T27" s="7" t="n"/>
      <c r="U27" s="7" t="n"/>
      <c r="V27" s="7" t="n"/>
      <c r="W27" s="7" t="n"/>
      <c r="X27" s="7" t="n"/>
      <c r="Y27" s="7" t="n"/>
      <c r="Z27" s="7" t="n"/>
      <c r="AA27" s="7" t="n"/>
      <c r="AB27" s="7" t="n"/>
      <c r="AC27" s="7" t="n"/>
      <c r="AD27" s="7" t="n"/>
    </row>
    <row r="28" ht="27.75" customHeight="1" s="131">
      <c r="A28" s="17" t="inlineStr">
        <is>
          <t>美人鱼7</t>
        </is>
      </c>
      <c r="B28" s="145" t="n">
        <v>9</v>
      </c>
      <c r="C28" s="145" t="n">
        <v>4</v>
      </c>
      <c r="D28" s="145" t="n">
        <v>16</v>
      </c>
      <c r="E28" s="145" t="n">
        <v>4.5</v>
      </c>
      <c r="F28" s="145" t="n">
        <v>6</v>
      </c>
      <c r="G28" s="145" t="n">
        <v>8</v>
      </c>
      <c r="H28" s="145" t="n">
        <v>5</v>
      </c>
      <c r="I28" s="145" t="n">
        <v>4</v>
      </c>
      <c r="J28" s="145" t="n">
        <v>5</v>
      </c>
      <c r="K28" s="145" t="n">
        <v>4.2</v>
      </c>
      <c r="L28" s="145" t="n">
        <v>4</v>
      </c>
      <c r="M28" s="145" t="n">
        <v>5</v>
      </c>
      <c r="N28" s="145" t="n">
        <v>5</v>
      </c>
      <c r="O28" s="145" t="n">
        <v>5</v>
      </c>
      <c r="P28" s="146">
        <f>SUM(B28:O28)</f>
        <v/>
      </c>
      <c r="Q28" s="147">
        <f>RANK(P28,$P$10:$P$32)</f>
        <v/>
      </c>
      <c r="R28" s="148">
        <f>VLOOKUP($P28,$V$12:$W$15,2,1)</f>
        <v/>
      </c>
      <c r="S28" s="7" t="n"/>
      <c r="T28" s="7" t="n"/>
      <c r="U28" s="7" t="n"/>
      <c r="V28" s="7" t="n"/>
      <c r="W28" s="7" t="n"/>
      <c r="X28" s="7" t="n"/>
      <c r="Y28" s="7" t="n"/>
      <c r="Z28" s="7" t="n"/>
      <c r="AA28" s="7" t="n"/>
      <c r="AB28" s="7" t="n"/>
      <c r="AC28" s="7" t="n"/>
      <c r="AD28" s="7" t="n"/>
    </row>
    <row r="29" ht="27.75" customHeight="1" s="131">
      <c r="A29" s="17" t="inlineStr">
        <is>
          <t>美人鱼9</t>
        </is>
      </c>
      <c r="B29" s="145" t="n">
        <v>6</v>
      </c>
      <c r="C29" s="145" t="n">
        <v>4</v>
      </c>
      <c r="D29" s="145" t="n">
        <v>12</v>
      </c>
      <c r="E29" s="145" t="n">
        <v>4.5</v>
      </c>
      <c r="F29" s="145" t="n">
        <v>8</v>
      </c>
      <c r="G29" s="145" t="n">
        <v>4</v>
      </c>
      <c r="H29" s="145" t="n">
        <v>3</v>
      </c>
      <c r="I29" s="145" t="n">
        <v>4</v>
      </c>
      <c r="J29" s="145" t="n">
        <v>4</v>
      </c>
      <c r="K29" s="145" t="n">
        <v>4.2</v>
      </c>
      <c r="L29" s="145" t="n">
        <v>4</v>
      </c>
      <c r="M29" s="145" t="n">
        <v>5</v>
      </c>
      <c r="N29" s="145" t="n">
        <v>4</v>
      </c>
      <c r="O29" s="145" t="n">
        <v>4.5</v>
      </c>
      <c r="P29" s="146">
        <f>SUM(B29:O29)</f>
        <v/>
      </c>
      <c r="Q29" s="147">
        <f>RANK(P29,$P$10:$P$32)</f>
        <v/>
      </c>
      <c r="R29" s="148">
        <f>VLOOKUP($P29,$V$12:$W$15,2,1)</f>
        <v/>
      </c>
      <c r="S29" s="7" t="n"/>
      <c r="T29" s="7" t="n"/>
      <c r="U29" s="7" t="n"/>
      <c r="V29" s="7" t="n"/>
      <c r="W29" s="7" t="n"/>
      <c r="X29" s="7" t="n"/>
      <c r="Y29" s="7" t="n"/>
      <c r="Z29" s="7" t="n"/>
      <c r="AA29" s="7" t="n"/>
      <c r="AB29" s="7" t="n"/>
      <c r="AC29" s="7" t="n"/>
      <c r="AD29" s="7" t="n"/>
    </row>
    <row r="30" ht="27.75" customHeight="1" s="131">
      <c r="A30" s="17" t="inlineStr">
        <is>
          <t>美人鱼11</t>
        </is>
      </c>
      <c r="B30" s="145" t="n">
        <v>6</v>
      </c>
      <c r="C30" s="145" t="n">
        <v>4</v>
      </c>
      <c r="D30" s="145" t="n">
        <v>15</v>
      </c>
      <c r="E30" s="145" t="n">
        <v>4.5</v>
      </c>
      <c r="F30" s="145" t="n">
        <v>9</v>
      </c>
      <c r="G30" s="145" t="n">
        <v>6</v>
      </c>
      <c r="H30" s="145" t="n">
        <v>4</v>
      </c>
      <c r="I30" s="145" t="n">
        <v>4</v>
      </c>
      <c r="J30" s="145" t="n">
        <v>4</v>
      </c>
      <c r="K30" s="145" t="n">
        <v>4.2</v>
      </c>
      <c r="L30" s="145" t="n">
        <v>3</v>
      </c>
      <c r="M30" s="145" t="n">
        <v>4</v>
      </c>
      <c r="N30" s="145" t="n">
        <v>4</v>
      </c>
      <c r="O30" s="145" t="n">
        <v>4</v>
      </c>
      <c r="P30" s="146">
        <f>SUM(B30:O30)</f>
        <v/>
      </c>
      <c r="Q30" s="147">
        <f>RANK(P30,$P$10:$P$32)</f>
        <v/>
      </c>
      <c r="R30" s="148">
        <f>VLOOKUP($P30,$V$12:$W$15,2,1)</f>
        <v/>
      </c>
      <c r="S30" s="7" t="n"/>
      <c r="T30" s="7" t="n"/>
      <c r="U30" s="7" t="n"/>
      <c r="V30" s="7" t="n"/>
      <c r="W30" s="7" t="n"/>
      <c r="X30" s="7" t="n"/>
      <c r="Y30" s="7" t="n"/>
      <c r="Z30" s="7" t="n"/>
      <c r="AA30" s="7" t="n"/>
      <c r="AB30" s="7" t="n"/>
      <c r="AC30" s="7" t="n"/>
      <c r="AD30" s="7" t="n"/>
    </row>
    <row r="31" ht="27.75" customHeight="1" s="131">
      <c r="A31" s="17" t="inlineStr">
        <is>
          <t>美人鱼13</t>
        </is>
      </c>
      <c r="B31" s="145" t="n">
        <v>5</v>
      </c>
      <c r="C31" s="145" t="n">
        <v>4</v>
      </c>
      <c r="D31" s="145" t="n">
        <v>8</v>
      </c>
      <c r="E31" s="145" t="n">
        <v>4.5</v>
      </c>
      <c r="F31" s="145" t="n">
        <v>6</v>
      </c>
      <c r="G31" s="145" t="n">
        <v>3</v>
      </c>
      <c r="H31" s="145" t="n">
        <v>5</v>
      </c>
      <c r="I31" s="145" t="n">
        <v>4</v>
      </c>
      <c r="J31" s="145" t="n">
        <v>4</v>
      </c>
      <c r="K31" s="145" t="n">
        <v>4.2</v>
      </c>
      <c r="L31" s="145" t="n">
        <v>4</v>
      </c>
      <c r="M31" s="145" t="n">
        <v>2</v>
      </c>
      <c r="N31" s="145" t="n">
        <v>3</v>
      </c>
      <c r="O31" s="145" t="n">
        <v>2</v>
      </c>
      <c r="P31" s="146">
        <f>SUM(B31:O31)</f>
        <v/>
      </c>
      <c r="Q31" s="147">
        <f>RANK(P31,$P$10:$P$32)</f>
        <v/>
      </c>
      <c r="R31" s="148">
        <f>VLOOKUP($P31,$V$12:$W$15,2,1)</f>
        <v/>
      </c>
      <c r="S31" s="7" t="n"/>
      <c r="T31" s="7" t="n"/>
      <c r="U31" s="7" t="n"/>
      <c r="V31" s="7" t="n"/>
      <c r="W31" s="7" t="n"/>
      <c r="X31" s="7" t="n"/>
      <c r="Y31" s="7" t="n"/>
      <c r="Z31" s="7" t="n"/>
      <c r="AA31" s="7" t="n"/>
      <c r="AB31" s="7" t="n"/>
      <c r="AC31" s="7" t="n"/>
      <c r="AD31" s="7" t="n"/>
    </row>
    <row r="32" ht="27.75" customHeight="1" s="131">
      <c r="A32" s="21" t="inlineStr">
        <is>
          <t>美人鱼15</t>
        </is>
      </c>
      <c r="B32" s="158" t="n">
        <v>7</v>
      </c>
      <c r="C32" s="158" t="n">
        <v>4</v>
      </c>
      <c r="D32" s="158" t="n">
        <v>16</v>
      </c>
      <c r="E32" s="158" t="n">
        <v>4.5</v>
      </c>
      <c r="F32" s="158" t="n">
        <v>7</v>
      </c>
      <c r="G32" s="158" t="n">
        <v>5</v>
      </c>
      <c r="H32" s="158" t="n">
        <v>3</v>
      </c>
      <c r="I32" s="158" t="n">
        <v>4</v>
      </c>
      <c r="J32" s="158" t="n">
        <v>3</v>
      </c>
      <c r="K32" s="158" t="n">
        <v>4.2</v>
      </c>
      <c r="L32" s="158" t="n">
        <v>4</v>
      </c>
      <c r="M32" s="158" t="n">
        <v>5</v>
      </c>
      <c r="N32" s="158" t="n">
        <v>3</v>
      </c>
      <c r="O32" s="158" t="n">
        <v>5</v>
      </c>
      <c r="P32" s="159">
        <f>SUM(B32:O32)</f>
        <v/>
      </c>
      <c r="Q32" s="160">
        <f>RANK(P32,$P$10:$P$32)</f>
        <v/>
      </c>
      <c r="R32" s="161">
        <f>VLOOKUP($P32,$V$12:$W$15,2,1)</f>
        <v/>
      </c>
      <c r="S32" s="7" t="n"/>
      <c r="T32" s="7" t="n"/>
      <c r="U32" s="7" t="n"/>
      <c r="V32" s="7" t="n"/>
      <c r="W32" s="7" t="n"/>
      <c r="X32" s="7" t="n"/>
      <c r="Y32" s="7" t="n"/>
      <c r="Z32" s="7" t="n"/>
      <c r="AA32" s="7" t="n"/>
      <c r="AB32" s="7" t="n"/>
      <c r="AC32" s="7" t="n"/>
      <c r="AD32" s="7" t="n"/>
    </row>
    <row r="33" ht="29.25" customHeight="1" s="131">
      <c r="A33" s="28" t="inlineStr">
        <is>
          <t>标杆值</t>
        </is>
      </c>
      <c r="B33" s="28" t="n">
        <v>9.5</v>
      </c>
      <c r="C33" s="28" t="n">
        <v>4.5</v>
      </c>
      <c r="D33" s="28" t="n">
        <v>18</v>
      </c>
      <c r="E33" s="28" t="n">
        <v>4.5</v>
      </c>
      <c r="F33" s="28" t="n">
        <v>9</v>
      </c>
      <c r="G33" s="28" t="n">
        <v>8.5</v>
      </c>
      <c r="H33" s="28" t="n">
        <v>4</v>
      </c>
      <c r="I33" s="28" t="n">
        <v>4.5</v>
      </c>
      <c r="J33" s="28" t="n">
        <v>4.8</v>
      </c>
      <c r="K33" s="28" t="n">
        <v>4.8</v>
      </c>
      <c r="L33" s="28" t="n">
        <v>4.8</v>
      </c>
      <c r="M33" s="28" t="n">
        <v>4.8</v>
      </c>
      <c r="N33" s="28" t="n">
        <v>4.5</v>
      </c>
      <c r="O33" s="28" t="n">
        <v>4.8</v>
      </c>
      <c r="P33" s="26">
        <f>SUM(B33:O33)</f>
        <v/>
      </c>
      <c r="Q33" s="85" t="n"/>
      <c r="R33" s="85" t="n"/>
      <c r="S33" s="100" t="inlineStr">
        <is>
          <t>注：标杆值需根据自身需要手动设置。</t>
        </is>
      </c>
      <c r="V33" s="7" t="n"/>
      <c r="W33" s="7" t="n"/>
      <c r="X33" s="7" t="n"/>
      <c r="Y33" s="7" t="n"/>
      <c r="Z33" s="7" t="n"/>
      <c r="AA33" s="7" t="n"/>
      <c r="AB33" s="7" t="n"/>
      <c r="AC33" s="7" t="n"/>
      <c r="AD33" s="7" t="n"/>
    </row>
    <row r="34" ht="29.25" customHeight="1" s="131">
      <c r="A34" s="26" t="inlineStr">
        <is>
          <t>标杆值比率</t>
        </is>
      </c>
      <c r="B34" s="27">
        <f>B33/(B7*100)</f>
        <v/>
      </c>
      <c r="C34" s="27">
        <f>C33/(C7*100)</f>
        <v/>
      </c>
      <c r="D34" s="27">
        <f>D33/(D7*100)</f>
        <v/>
      </c>
      <c r="E34" s="27">
        <f>E33/(E7*100)</f>
        <v/>
      </c>
      <c r="F34" s="27">
        <f>F33/(F7*100)</f>
        <v/>
      </c>
      <c r="G34" s="27">
        <f>G33/(G7*100)</f>
        <v/>
      </c>
      <c r="H34" s="27">
        <f>H33/(H7*100)</f>
        <v/>
      </c>
      <c r="I34" s="27">
        <f>I33/(I7*100)</f>
        <v/>
      </c>
      <c r="J34" s="27">
        <f>J33/(J7*100)</f>
        <v/>
      </c>
      <c r="K34" s="27">
        <f>K33/(K7*100)</f>
        <v/>
      </c>
      <c r="L34" s="27">
        <f>L33/(L7*100)</f>
        <v/>
      </c>
      <c r="M34" s="27">
        <f>M33/(M7*100)</f>
        <v/>
      </c>
      <c r="N34" s="27">
        <f>N33/(N7*100)</f>
        <v/>
      </c>
      <c r="O34" s="27">
        <f>O33/(O7*100)</f>
        <v/>
      </c>
      <c r="P34" s="27">
        <f>P33/(SUM(B7:P7)*100)</f>
        <v/>
      </c>
      <c r="Q34" s="85" t="n"/>
      <c r="R34" s="85" t="n"/>
      <c r="S34" s="7" t="n"/>
      <c r="T34" s="7" t="n"/>
      <c r="U34" s="7" t="n"/>
      <c r="V34" s="7" t="n"/>
      <c r="W34" s="7" t="n"/>
      <c r="X34" s="7" t="n"/>
      <c r="Y34" s="7" t="n"/>
      <c r="Z34" s="7" t="n"/>
      <c r="AA34" s="7" t="n"/>
      <c r="AB34" s="7" t="n"/>
      <c r="AC34" s="7" t="n"/>
      <c r="AD34" s="7" t="n"/>
    </row>
    <row r="35" ht="29.25" customHeight="1" s="131">
      <c r="A35" s="26" t="inlineStr">
        <is>
          <t>合格起点值</t>
        </is>
      </c>
      <c r="B35" s="27">
        <f>$Y$12</f>
        <v/>
      </c>
      <c r="C35" s="27">
        <f>$Y$12</f>
        <v/>
      </c>
      <c r="D35" s="27">
        <f>$Y$12</f>
        <v/>
      </c>
      <c r="E35" s="27">
        <f>$Y$12</f>
        <v/>
      </c>
      <c r="F35" s="27">
        <f>$Y$12</f>
        <v/>
      </c>
      <c r="G35" s="27">
        <f>$Y$12</f>
        <v/>
      </c>
      <c r="H35" s="27">
        <f>$Y$12</f>
        <v/>
      </c>
      <c r="I35" s="27">
        <f>$Y$12</f>
        <v/>
      </c>
      <c r="J35" s="27">
        <f>$Y$12</f>
        <v/>
      </c>
      <c r="K35" s="27">
        <f>$Y$12</f>
        <v/>
      </c>
      <c r="L35" s="27">
        <f>$Y$12</f>
        <v/>
      </c>
      <c r="M35" s="27">
        <f>$Y$12</f>
        <v/>
      </c>
      <c r="N35" s="27">
        <f>$Y$12</f>
        <v/>
      </c>
      <c r="O35" s="27">
        <f>$Y$12</f>
        <v/>
      </c>
      <c r="P35" s="27">
        <f>$Y$12</f>
        <v/>
      </c>
      <c r="Q35" s="85" t="n"/>
      <c r="R35" s="85" t="n"/>
      <c r="S35" s="102" t="inlineStr">
        <is>
          <t>相关数据来源：表格右上方各项指标达成程度标准（用于分析图）。</t>
        </is>
      </c>
      <c r="V35" s="7" t="n"/>
      <c r="W35" s="7" t="n"/>
      <c r="X35" s="7" t="n"/>
      <c r="Y35" s="7" t="n"/>
      <c r="Z35" s="7" t="n"/>
      <c r="AA35" s="7" t="n"/>
      <c r="AB35" s="7" t="n"/>
      <c r="AC35" s="7" t="n"/>
      <c r="AD35" s="7" t="n"/>
    </row>
    <row r="36" ht="29.25" customHeight="1" s="131">
      <c r="A36" s="26" t="inlineStr">
        <is>
          <t>合格区间值比例</t>
        </is>
      </c>
      <c r="B36" s="27">
        <f>$Y$13</f>
        <v/>
      </c>
      <c r="C36" s="27">
        <f>$Y$13</f>
        <v/>
      </c>
      <c r="D36" s="27">
        <f>$Y$13</f>
        <v/>
      </c>
      <c r="E36" s="27">
        <f>$Y$13</f>
        <v/>
      </c>
      <c r="F36" s="27">
        <f>$Y$13</f>
        <v/>
      </c>
      <c r="G36" s="27">
        <f>$Y$13</f>
        <v/>
      </c>
      <c r="H36" s="27">
        <f>$Y$13</f>
        <v/>
      </c>
      <c r="I36" s="27">
        <f>$Y$13</f>
        <v/>
      </c>
      <c r="J36" s="27">
        <f>$Y$13</f>
        <v/>
      </c>
      <c r="K36" s="27">
        <f>$Y$13</f>
        <v/>
      </c>
      <c r="L36" s="27">
        <f>$Y$13</f>
        <v/>
      </c>
      <c r="M36" s="27">
        <f>$Y$13</f>
        <v/>
      </c>
      <c r="N36" s="27">
        <f>$Y$13</f>
        <v/>
      </c>
      <c r="O36" s="27">
        <f>$Y$13</f>
        <v/>
      </c>
      <c r="P36" s="27">
        <f>$Y$13</f>
        <v/>
      </c>
      <c r="Q36" s="85" t="n"/>
      <c r="R36" s="85" t="n"/>
      <c r="S36" s="162" t="n"/>
      <c r="V36" s="7" t="n"/>
      <c r="W36" s="7" t="n"/>
      <c r="X36" s="7" t="n"/>
      <c r="Y36" s="7" t="n"/>
      <c r="Z36" s="7" t="n"/>
      <c r="AA36" s="7" t="n"/>
      <c r="AB36" s="7" t="n"/>
      <c r="AC36" s="7" t="n"/>
      <c r="AD36" s="7" t="n"/>
    </row>
    <row r="37" ht="29.25" customHeight="1" s="131">
      <c r="A37" s="26" t="inlineStr">
        <is>
          <t>良好区间值比例</t>
        </is>
      </c>
      <c r="B37" s="27">
        <f>$Y$14</f>
        <v/>
      </c>
      <c r="C37" s="27">
        <f>$Y$14</f>
        <v/>
      </c>
      <c r="D37" s="27">
        <f>$Y$14</f>
        <v/>
      </c>
      <c r="E37" s="27">
        <f>$Y$14</f>
        <v/>
      </c>
      <c r="F37" s="27">
        <f>$Y$14</f>
        <v/>
      </c>
      <c r="G37" s="27">
        <f>$Y$14</f>
        <v/>
      </c>
      <c r="H37" s="27">
        <f>$Y$14</f>
        <v/>
      </c>
      <c r="I37" s="27">
        <f>$Y$14</f>
        <v/>
      </c>
      <c r="J37" s="27">
        <f>$Y$14</f>
        <v/>
      </c>
      <c r="K37" s="27">
        <f>$Y$14</f>
        <v/>
      </c>
      <c r="L37" s="27">
        <f>$Y$14</f>
        <v/>
      </c>
      <c r="M37" s="27">
        <f>$Y$14</f>
        <v/>
      </c>
      <c r="N37" s="27">
        <f>$Y$14</f>
        <v/>
      </c>
      <c r="O37" s="27">
        <f>$Y$14</f>
        <v/>
      </c>
      <c r="P37" s="27">
        <f>$Y$14</f>
        <v/>
      </c>
      <c r="Q37" s="85" t="n"/>
      <c r="R37" s="85" t="n"/>
      <c r="S37" s="7" t="n"/>
      <c r="T37" s="7" t="n"/>
      <c r="U37" s="7" t="n"/>
      <c r="V37" s="7" t="n"/>
      <c r="W37" s="7" t="n"/>
      <c r="X37" s="7" t="n"/>
      <c r="Y37" s="7" t="n"/>
      <c r="Z37" s="7" t="n"/>
      <c r="AA37" s="7" t="n"/>
      <c r="AB37" s="7" t="n"/>
      <c r="AC37" s="7" t="n"/>
      <c r="AD37" s="7" t="n"/>
    </row>
    <row r="38" ht="29.25" customHeight="1" s="131">
      <c r="A38" s="26" t="inlineStr">
        <is>
          <t>优秀区间值比例</t>
        </is>
      </c>
      <c r="B38" s="27">
        <f>$Y$15</f>
        <v/>
      </c>
      <c r="C38" s="27">
        <f>$Y$15</f>
        <v/>
      </c>
      <c r="D38" s="27">
        <f>$Y$15</f>
        <v/>
      </c>
      <c r="E38" s="27">
        <f>$Y$15</f>
        <v/>
      </c>
      <c r="F38" s="27">
        <f>$Y$15</f>
        <v/>
      </c>
      <c r="G38" s="27">
        <f>$Y$15</f>
        <v/>
      </c>
      <c r="H38" s="27">
        <f>$Y$15</f>
        <v/>
      </c>
      <c r="I38" s="27">
        <f>$Y$15</f>
        <v/>
      </c>
      <c r="J38" s="27">
        <f>$Y$15</f>
        <v/>
      </c>
      <c r="K38" s="27">
        <f>$Y$15</f>
        <v/>
      </c>
      <c r="L38" s="27">
        <f>$Y$15</f>
        <v/>
      </c>
      <c r="M38" s="27">
        <f>$Y$15</f>
        <v/>
      </c>
      <c r="N38" s="27">
        <f>$Y$15</f>
        <v/>
      </c>
      <c r="O38" s="27">
        <f>$Y$15</f>
        <v/>
      </c>
      <c r="P38" s="27">
        <f>$Y$15</f>
        <v/>
      </c>
      <c r="Q38" s="85" t="n"/>
      <c r="R38" s="85" t="n"/>
      <c r="S38" s="7" t="n"/>
      <c r="T38" s="7" t="n"/>
      <c r="U38" s="7" t="n"/>
      <c r="V38" s="7" t="n"/>
      <c r="W38" s="7" t="n"/>
      <c r="X38" s="7" t="n"/>
      <c r="Y38" s="7" t="n"/>
      <c r="Z38" s="7" t="n"/>
      <c r="AA38" s="7" t="n"/>
      <c r="AB38" s="7" t="n"/>
      <c r="AC38" s="7" t="n"/>
      <c r="AD38" s="7" t="n"/>
    </row>
    <row r="39" ht="26.25" customHeight="1" s="131">
      <c r="A39" s="7" t="n"/>
      <c r="B39" s="7" t="n"/>
      <c r="C39" s="7" t="n"/>
      <c r="D39" s="7" t="n"/>
      <c r="E39" s="7" t="n"/>
      <c r="F39" s="7" t="n"/>
      <c r="G39" s="7" t="n"/>
      <c r="H39" s="7" t="n"/>
      <c r="I39" s="7" t="n"/>
      <c r="J39" s="7" t="n"/>
      <c r="K39" s="7" t="n"/>
      <c r="L39" s="7" t="n"/>
      <c r="M39" s="7" t="n"/>
      <c r="N39" s="7" t="n"/>
      <c r="O39" s="7" t="n"/>
      <c r="P39" s="7" t="n"/>
      <c r="Q39" s="7" t="n"/>
      <c r="R39" s="7" t="n"/>
      <c r="S39" s="7" t="n"/>
      <c r="T39" s="7" t="n"/>
      <c r="U39" s="7" t="n"/>
      <c r="V39" s="7" t="n"/>
      <c r="W39" s="7" t="n"/>
      <c r="X39" s="7" t="n"/>
      <c r="Y39" s="7" t="n"/>
      <c r="Z39" s="7" t="n"/>
      <c r="AA39" s="7" t="n"/>
      <c r="AB39" s="7" t="n"/>
      <c r="AC39" s="7" t="n"/>
      <c r="AD39" s="7" t="n"/>
    </row>
    <row r="40" ht="27.75" customHeight="1" s="131">
      <c r="A40" s="7" t="n"/>
      <c r="B40" s="7" t="n"/>
      <c r="C40" s="7" t="n"/>
      <c r="D40" s="7" t="n"/>
      <c r="E40" s="7" t="n"/>
      <c r="F40" s="7" t="n"/>
      <c r="G40" s="7" t="n"/>
      <c r="H40" s="7" t="n"/>
      <c r="I40" s="7" t="n"/>
      <c r="J40" s="99" t="inlineStr">
        <is>
          <t>版权所有：                                                                  北京未名潮管理顾问公司</t>
        </is>
      </c>
      <c r="N40" s="7" t="n"/>
      <c r="O40" s="7" t="n"/>
      <c r="P40" s="7" t="n"/>
      <c r="Q40" s="7" t="n"/>
      <c r="R40" s="7" t="n"/>
      <c r="S40" s="7" t="n"/>
      <c r="T40" s="7" t="n"/>
      <c r="U40" s="7" t="n"/>
      <c r="V40" s="7" t="n"/>
      <c r="W40" s="7" t="n"/>
      <c r="X40" s="7" t="n"/>
      <c r="Y40" s="7" t="n"/>
      <c r="Z40" s="7" t="n"/>
      <c r="AA40" s="7" t="n"/>
      <c r="AB40" s="7" t="n"/>
      <c r="AC40" s="7" t="n"/>
      <c r="AD40" s="7" t="n"/>
    </row>
    <row r="41" ht="27.75" customHeight="1" s="131">
      <c r="A41" s="7" t="n"/>
      <c r="B41" s="7" t="n"/>
      <c r="C41" s="7" t="n"/>
      <c r="D41" s="7" t="n"/>
      <c r="E41" s="7" t="n"/>
      <c r="F41" s="7" t="n"/>
      <c r="G41" s="7" t="n"/>
      <c r="H41" s="7" t="n"/>
      <c r="I41" s="7" t="n"/>
      <c r="N41" s="6" t="n"/>
      <c r="O41" s="6" t="n"/>
      <c r="P41" s="6" t="n"/>
      <c r="Q41" s="6" t="n"/>
      <c r="R41" s="6" t="n"/>
      <c r="S41" s="7" t="n"/>
      <c r="T41" s="7" t="n"/>
      <c r="U41" s="7" t="n"/>
      <c r="V41" s="7" t="n"/>
      <c r="W41" s="7" t="n"/>
      <c r="X41" s="7" t="n"/>
      <c r="Y41" s="7" t="n"/>
      <c r="Z41" s="7" t="n"/>
      <c r="AA41" s="7" t="n"/>
      <c r="AB41" s="7" t="n"/>
      <c r="AC41" s="7" t="n"/>
      <c r="AD41" s="7" t="n"/>
    </row>
    <row r="42" ht="27.75" customHeight="1" s="131">
      <c r="A42" s="7" t="n"/>
      <c r="B42" s="7" t="n"/>
      <c r="C42" s="7" t="n"/>
      <c r="D42" s="7" t="n"/>
      <c r="E42" s="7" t="n"/>
      <c r="F42" s="7" t="n"/>
      <c r="G42" s="7" t="n"/>
      <c r="H42" s="7" t="n"/>
      <c r="I42" s="7" t="n"/>
      <c r="J42" s="7" t="n"/>
      <c r="K42" s="7" t="n"/>
      <c r="L42" s="7" t="n"/>
      <c r="M42" s="6" t="n"/>
      <c r="N42" s="6" t="n"/>
      <c r="O42" s="6" t="n"/>
      <c r="P42" s="6" t="n"/>
      <c r="Q42" s="6" t="n"/>
      <c r="R42" s="6" t="n"/>
      <c r="S42" s="7" t="n"/>
      <c r="T42" s="7" t="n"/>
      <c r="U42" s="7" t="n"/>
      <c r="V42" s="7" t="n"/>
      <c r="W42" s="7" t="n"/>
      <c r="X42" s="7" t="n"/>
      <c r="Y42" s="7" t="n"/>
      <c r="Z42" s="7" t="n"/>
      <c r="AA42" s="7" t="n"/>
      <c r="AB42" s="7" t="n"/>
      <c r="AC42" s="7" t="n"/>
      <c r="AD42" s="7" t="n"/>
    </row>
  </sheetData>
  <mergeCells count="15">
    <mergeCell ref="T2:V2"/>
    <mergeCell ref="AA11:AC11"/>
    <mergeCell ref="A3:R3"/>
    <mergeCell ref="S33:U33"/>
    <mergeCell ref="W10:X10"/>
    <mergeCell ref="A2:R2"/>
    <mergeCell ref="T11:U11"/>
    <mergeCell ref="Y10:AD10"/>
    <mergeCell ref="T3:V4"/>
    <mergeCell ref="S35:U36"/>
    <mergeCell ref="Y8:AD8"/>
    <mergeCell ref="A1:R1"/>
    <mergeCell ref="T8:X8"/>
    <mergeCell ref="J40:M41"/>
    <mergeCell ref="T10:V10"/>
  </mergeCells>
  <conditionalFormatting sqref="Q10:Q32">
    <cfRule type="cellIs" priority="45" operator="lessThanOrEqual" dxfId="0">
      <formula>5</formula>
    </cfRule>
  </conditionalFormatting>
  <pageMargins left="0.7086614173228347" right="0.7086614173228347" top="0.7480314960629921" bottom="0.7480314960629921" header="0.3149606299212598" footer="0.3149606299212598"/>
  <pageSetup orientation="landscape" paperSize="9" horizontalDpi="180" verticalDpi="180"/>
  <headerFooter>
    <oddHeader/>
    <oddFooter>&amp;L版权所有：北京未名潮管理顾问有限公司何建湘</oddFooter>
    <evenHeader/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I57"/>
  <sheetViews>
    <sheetView tabSelected="1" workbookViewId="0">
      <selection activeCell="A3" sqref="A3:R3"/>
    </sheetView>
  </sheetViews>
  <sheetFormatPr baseColWidth="8" defaultRowHeight="13.5"/>
  <cols>
    <col width="14.375" customWidth="1" style="131" min="1" max="1"/>
    <col width="7.125" customWidth="1" style="131" min="2" max="13"/>
    <col width="6.125" customWidth="1" style="131" min="14" max="14"/>
    <col width="6" customWidth="1" style="131" min="15" max="15"/>
    <col width="6.75" customWidth="1" style="131" min="16" max="16"/>
    <col width="5.875" customWidth="1" style="131" min="17" max="18"/>
    <col width="6.75" customWidth="1" style="131" min="19" max="25"/>
    <col width="6.5" customWidth="1" style="131" min="26" max="35"/>
  </cols>
  <sheetData>
    <row r="1" ht="53.25" customHeight="1" s="131">
      <c r="A1" s="106" t="inlineStr">
        <is>
          <t xml:space="preserve">         人力资源管理实用工具——绩效考核</t>
        </is>
      </c>
      <c r="S1" s="129" t="inlineStr">
        <is>
          <t>注：                                                      1.表中数据为空或者错误值，是为基础数据表中增添指标项目预留的单元格（20列），如果用不上请予以忽略，可以删除后面多余的列，但是千万不要删除或者更改有效范围的单元格。                                  2.图表为了清晰呈现现有数据，没有预留太多增添项，只预留了3项内容，如果图表分析不全，需要调整一下图表的数据范围。                                              3.如果指标类别的权重值出现不一致或者被删除，可手工调整一下，不影响分析（指标序号对应的权重值不要改,自动生成即可）。</t>
        </is>
      </c>
      <c r="Y1" s="86" t="n"/>
      <c r="Z1" s="7" t="n"/>
      <c r="AA1" s="7" t="n"/>
      <c r="AB1" s="7" t="n"/>
      <c r="AC1" s="7" t="n"/>
      <c r="AD1" s="7" t="n"/>
      <c r="AE1" s="7" t="n"/>
      <c r="AF1" s="7" t="n"/>
      <c r="AG1" s="7" t="n"/>
      <c r="AH1" s="7" t="n"/>
      <c r="AI1" s="7" t="n"/>
    </row>
    <row r="2" ht="35.25" customHeight="1" s="131">
      <c r="A2" s="105" t="inlineStr">
        <is>
          <t>任一员工各项指标达成程度可视化图表（可视化分析）</t>
        </is>
      </c>
      <c r="Y2" s="86" t="n"/>
      <c r="Z2" s="7" t="n"/>
      <c r="AA2" s="7" t="n"/>
      <c r="AB2" s="7" t="n"/>
      <c r="AC2" s="7" t="n"/>
      <c r="AD2" s="7" t="n"/>
      <c r="AE2" s="7" t="n"/>
      <c r="AF2" s="7" t="n"/>
      <c r="AG2" s="7" t="n"/>
      <c r="AH2" s="7" t="n"/>
      <c r="AI2" s="7" t="n"/>
    </row>
    <row r="3" ht="69.75" customHeight="1" s="131">
      <c r="A3" s="104" t="inlineStr">
        <is>
          <t>说明：本工具主要用于分析任一员工各项指标达成程度明细，本表为数据查询结果以及可视化分析结果。特点：本表数据及图表全自动生成，输入员工姓名即可。可在基础数据表中自由修改指标项目，可任一设置等级评价标准，图表呈现生动清晰。（请勿随意改动本数据表，有关增添指标项目数据的注意事项请见右侧说明）</t>
        </is>
      </c>
      <c r="S3" s="163" t="n"/>
      <c r="T3" s="163" t="n"/>
      <c r="U3" s="163" t="n"/>
      <c r="V3" s="163" t="n"/>
      <c r="W3" s="163" t="n"/>
      <c r="X3" s="163" t="n"/>
      <c r="Y3" s="87" t="n"/>
      <c r="Z3" s="7" t="n"/>
      <c r="AA3" s="7" t="n"/>
      <c r="AB3" s="7" t="n"/>
      <c r="AC3" s="7" t="n"/>
      <c r="AD3" s="7" t="n"/>
      <c r="AE3" s="7" t="n"/>
      <c r="AF3" s="7" t="n"/>
      <c r="AG3" s="7" t="n"/>
      <c r="AH3" s="7" t="n"/>
      <c r="AI3" s="7" t="n"/>
    </row>
    <row r="4" ht="48" customHeight="1" s="131">
      <c r="A4" s="2">
        <f>数据!A4</f>
        <v/>
      </c>
      <c r="B4" s="132">
        <f>IF(VLOOKUP($A$4,数据!$A:$R,COLUMN(B4),0)=0,"",VLOOKUP($A$4,数据!$A:$R,COLUMN(B4),0))</f>
        <v/>
      </c>
      <c r="C4" s="132">
        <f>IF(VLOOKUP($A$4,数据!$A:$R,COLUMN(C4),0)=0,"",VLOOKUP($A$4,数据!$A:$R,COLUMN(C4),0))</f>
        <v/>
      </c>
      <c r="D4" s="132">
        <f>IF(VLOOKUP($A$4,数据!$A:$R,COLUMN(D4),0)=0,"",VLOOKUP($A$4,数据!$A:$R,COLUMN(D4),0))</f>
        <v/>
      </c>
      <c r="E4" s="132">
        <f>IF(VLOOKUP($A$4,数据!$A:$R,COLUMN(E4),0)=0,"",VLOOKUP($A$4,数据!$A:$R,COLUMN(E4),0))</f>
        <v/>
      </c>
      <c r="F4" s="132">
        <f>IF(VLOOKUP($A$4,数据!$A:$R,COLUMN(F4),0)=0,"",VLOOKUP($A$4,数据!$A:$R,COLUMN(F4),0))</f>
        <v/>
      </c>
      <c r="G4" s="132">
        <f>IF(VLOOKUP($A$4,数据!$A:$R,COLUMN(G4),0)=0,"",VLOOKUP($A$4,数据!$A:$R,COLUMN(G4),0))</f>
        <v/>
      </c>
      <c r="H4" s="132">
        <f>IF(VLOOKUP($A$4,数据!$A:$R,COLUMN(H4),0)=0,"",VLOOKUP($A$4,数据!$A:$R,COLUMN(H4),0))</f>
        <v/>
      </c>
      <c r="I4" s="132">
        <f>IF(VLOOKUP($A$4,数据!$A:$R,COLUMN(I4),0)=0,"",VLOOKUP($A$4,数据!$A:$R,COLUMN(I4),0))</f>
        <v/>
      </c>
      <c r="J4" s="132">
        <f>IF(VLOOKUP($A$4,数据!$A:$R,COLUMN(J4),0)=0,"",VLOOKUP($A$4,数据!$A:$R,COLUMN(J4),0))</f>
        <v/>
      </c>
      <c r="K4" s="132">
        <f>IF(VLOOKUP($A$4,数据!$A:$R,COLUMN(K4),0)=0,"",VLOOKUP($A$4,数据!$A:$R,COLUMN(K4),0))</f>
        <v/>
      </c>
      <c r="L4" s="132">
        <f>IF(VLOOKUP($A$4,数据!$A:$R,COLUMN(L4),0)=0,"",VLOOKUP($A$4,数据!$A:$R,COLUMN(L4),0))</f>
        <v/>
      </c>
      <c r="M4" s="132">
        <f>IF(VLOOKUP($A$4,数据!$A:$R,COLUMN(M4),0)=0,"",VLOOKUP($A$4,数据!$A:$R,COLUMN(M4),0))</f>
        <v/>
      </c>
      <c r="N4" s="132">
        <f>IF(VLOOKUP($A$4,数据!$A:$R,COLUMN(N4),0)=0,"",VLOOKUP($A$4,数据!$A:$R,COLUMN(N4),0))</f>
        <v/>
      </c>
      <c r="O4" s="132">
        <f>IF(VLOOKUP($A$4,数据!$A:$R,COLUMN(O4),0)=0,"",VLOOKUP($A$4,数据!$A:$R,COLUMN(O4),0))</f>
        <v/>
      </c>
      <c r="P4" s="132">
        <f>IF(VLOOKUP($A$4,数据!$A:$R,COLUMN(P4),0)=0,"",VLOOKUP($A$4,数据!$A:$R,COLUMN(P4),0))</f>
        <v/>
      </c>
      <c r="Q4" s="132">
        <f>IF(VLOOKUP($A$4,数据!$A:$R,COLUMN(Q4),0)=0,"",VLOOKUP($A$4,数据!$A:$R,COLUMN(Q4),0))</f>
        <v/>
      </c>
      <c r="R4" s="132">
        <f>IF(VLOOKUP($A$4,数据!$A:$R,COLUMN(R4),0)=0,"",VLOOKUP($A$4,数据!$A:$R,COLUMN(R4),0))</f>
        <v/>
      </c>
      <c r="S4" s="132">
        <f>IF(VLOOKUP($A$4,数据!$A:$R,COLUMN(S4),0)=0,"",VLOOKUP($A$4,数据!$A:$R,COLUMN(S4),0))</f>
        <v/>
      </c>
      <c r="T4" s="132">
        <f>IF(VLOOKUP($A$4,数据!$A:$R,COLUMN(T4),0)=0,"",VLOOKUP($A$4,数据!$A:$R,COLUMN(T4),0))</f>
        <v/>
      </c>
      <c r="U4" s="132">
        <f>IF(VLOOKUP($A$4,数据!$A:$R,COLUMN(U4),0)=0,"",VLOOKUP($A$4,数据!$A:$R,COLUMN(U4),0))</f>
        <v/>
      </c>
      <c r="V4" s="132">
        <f>IF(VLOOKUP($A$4,数据!$A:$R,COLUMN(V4),0)=0,"",VLOOKUP($A$4,数据!$A:$R,COLUMN(V4),0))</f>
        <v/>
      </c>
      <c r="W4" s="132">
        <f>IF(VLOOKUP($A$4,数据!$A:$R,COLUMN(W4),0)=0,"",VLOOKUP($A$4,数据!$A:$R,COLUMN(W4),0))</f>
        <v/>
      </c>
      <c r="X4" s="132">
        <f>IF(VLOOKUP($A$4,数据!$A:$R,COLUMN(X4),0)=0,"",VLOOKUP($A$4,数据!$A:$R,COLUMN(X4),0))</f>
        <v/>
      </c>
      <c r="Y4" s="132">
        <f>IF(VLOOKUP($A$4,数据!$A:$R,COLUMN(Y4),0)=0,"",VLOOKUP($A$4,数据!$A:$R,COLUMN(Y4),0))</f>
        <v/>
      </c>
      <c r="Z4" s="132">
        <f>IF(VLOOKUP($A$4,数据!$A:$R,COLUMN(Z4),0)=0,"",VLOOKUP($A$4,数据!$A:$R,COLUMN(Z4),0))</f>
        <v/>
      </c>
      <c r="AA4" s="132">
        <f>IF(VLOOKUP($A$4,数据!$A:$R,COLUMN(AA4),0)=0,"",VLOOKUP($A$4,数据!$A:$R,COLUMN(AA4),0))</f>
        <v/>
      </c>
      <c r="AB4" s="132">
        <f>IF(VLOOKUP($A$4,数据!$A:$R,COLUMN(AB4),0)=0,"",VLOOKUP($A$4,数据!$A:$R,COLUMN(AB4),0))</f>
        <v/>
      </c>
      <c r="AC4" s="132">
        <f>IF(VLOOKUP($A$4,数据!$A:$R,COLUMN(AC4),0)=0,"",VLOOKUP($A$4,数据!$A:$R,COLUMN(AC4),0))</f>
        <v/>
      </c>
      <c r="AD4" s="132">
        <f>IF(VLOOKUP($A$4,数据!$A:$R,COLUMN(AD4),0)=0,"",VLOOKUP($A$4,数据!$A:$R,COLUMN(AD4),0))</f>
        <v/>
      </c>
      <c r="AE4" s="132">
        <f>IF(VLOOKUP($A$4,数据!$A:$R,COLUMN(AE4),0)=0,"",VLOOKUP($A$4,数据!$A:$R,COLUMN(AE4),0))</f>
        <v/>
      </c>
      <c r="AF4" s="132">
        <f>IF(VLOOKUP($A$4,数据!$A:$R,COLUMN(AF4),0)=0,"",VLOOKUP($A$4,数据!$A:$R,COLUMN(AF4),0))</f>
        <v/>
      </c>
      <c r="AG4" s="132">
        <f>IF(VLOOKUP($A$4,数据!$A:$R,COLUMN(AG4),0)=0,"",VLOOKUP($A$4,数据!$A:$R,COLUMN(AG4),0))</f>
        <v/>
      </c>
      <c r="AH4" s="132">
        <f>IF(VLOOKUP($A$4,数据!$A:$R,COLUMN(AH4),0)=0,"",VLOOKUP($A$4,数据!$A:$R,COLUMN(AH4),0))</f>
        <v/>
      </c>
      <c r="AI4" s="132">
        <f>IF(VLOOKUP($A$4,数据!$A:$R,COLUMN(AI4),0)=0,"",VLOOKUP($A$4,数据!$A:$R,COLUMN(AI4),0))</f>
        <v/>
      </c>
    </row>
    <row r="5" ht="18" customHeight="1" s="131">
      <c r="A5" s="2">
        <f>数据!A5</f>
        <v/>
      </c>
      <c r="B5" s="53">
        <f>IF(VLOOKUP($A5,数据!$A:$R,COLUMN(B1),0)=0,"",VLOOKUP($A5,数据!$A:$R,COLUMN(B1),0))</f>
        <v/>
      </c>
      <c r="C5" s="54">
        <f>IF(VLOOKUP($A5,数据!$A:$R,COLUMN(C1),0)=0,"",VLOOKUP($A5,数据!$A:$R,COLUMN(C1),0))</f>
        <v/>
      </c>
      <c r="D5" s="53">
        <f>IF(VLOOKUP($A5,数据!$A:$R,COLUMN(D1),0)=0,"",VLOOKUP($A5,数据!$A:$R,COLUMN(D1),0))</f>
        <v/>
      </c>
      <c r="E5" s="55">
        <f>IF(VLOOKUP($A5,数据!$A:$R,COLUMN(E1),0)=0,"",VLOOKUP($A5,数据!$A:$R,COLUMN(E1),0))</f>
        <v/>
      </c>
      <c r="F5" s="54">
        <f>IF(VLOOKUP($A5,数据!$A:$R,COLUMN(F1),0)=0,"",VLOOKUP($A5,数据!$A:$R,COLUMN(F1),0))</f>
        <v/>
      </c>
      <c r="G5" s="53">
        <f>IF(VLOOKUP($A5,数据!$A:$R,COLUMN(G1),0)=0,"",VLOOKUP($A5,数据!$A:$R,COLUMN(G1),0))</f>
        <v/>
      </c>
      <c r="H5" s="55">
        <f>IF(VLOOKUP($A5,数据!$A:$R,COLUMN(H1),0)=0,"",VLOOKUP($A5,数据!$A:$R,COLUMN(H1),0))</f>
        <v/>
      </c>
      <c r="I5" s="54">
        <f>IF(VLOOKUP($A5,数据!$A:$R,COLUMN(I1),0)=0,"",VLOOKUP($A5,数据!$A:$R,COLUMN(I1),0))</f>
        <v/>
      </c>
      <c r="J5" s="53">
        <f>IF(VLOOKUP($A5,数据!$A:$R,COLUMN(J1),0)=0,"",VLOOKUP($A5,数据!$A:$R,COLUMN(J1),0))</f>
        <v/>
      </c>
      <c r="K5" s="54">
        <f>IF(VLOOKUP($A5,数据!$A:$R,COLUMN(K1),0)=0,"",VLOOKUP($A5,数据!$A:$R,COLUMN(K1),0))</f>
        <v/>
      </c>
      <c r="L5" s="53">
        <f>IF(VLOOKUP($A5,数据!$A:$R,COLUMN(L1),0)=0,"",VLOOKUP($A5,数据!$A:$R,COLUMN(L1),0))</f>
        <v/>
      </c>
      <c r="M5" s="54">
        <f>IF(VLOOKUP($A5,数据!$A:$R,COLUMN(M1),0)=0,"",VLOOKUP($A5,数据!$A:$R,COLUMN(M1),0))</f>
        <v/>
      </c>
      <c r="N5" s="53">
        <f>IF(VLOOKUP($A5,数据!$A:$R,COLUMN(N1),0)=0,"",VLOOKUP($A5,数据!$A:$R,COLUMN(N1),0))</f>
        <v/>
      </c>
      <c r="O5" s="54">
        <f>IF(VLOOKUP($A5,数据!$A:$R,COLUMN(O1),0)=0,"",VLOOKUP($A5,数据!$A:$R,COLUMN(O1),0))</f>
        <v/>
      </c>
      <c r="P5" s="29">
        <f>IF(VLOOKUP($A5,数据!$A:$R,COLUMN(P1),0)=0,"",VLOOKUP($A5,数据!$A:$R,COLUMN(P1),0))</f>
        <v/>
      </c>
      <c r="Q5" s="29">
        <f>IF(VLOOKUP($A5,数据!$A:$R,COLUMN(Q1),0)=0,"",VLOOKUP($A5,数据!$A:$R,COLUMN(Q1),0))</f>
        <v/>
      </c>
      <c r="R5" s="29">
        <f>IF(VLOOKUP($A5,数据!$A:$R,COLUMN(R1),0)=0,"",VLOOKUP($A5,数据!$A:$R,COLUMN(R1),0))</f>
        <v/>
      </c>
      <c r="S5" s="29">
        <f>IF(VLOOKUP($A5,数据!$A:$R,COLUMN(S1),0)=0,"",VLOOKUP($A5,数据!$A:$R,COLUMN(S1),0))</f>
        <v/>
      </c>
      <c r="T5" s="29">
        <f>IF(VLOOKUP($A5,数据!$A:$R,COLUMN(T1),0)=0,"",VLOOKUP($A5,数据!$A:$R,COLUMN(T1),0))</f>
        <v/>
      </c>
      <c r="U5" s="29">
        <f>IF(VLOOKUP($A5,数据!$A:$R,COLUMN(U1),0)=0,"",VLOOKUP($A5,数据!$A:$R,COLUMN(U1),0))</f>
        <v/>
      </c>
      <c r="V5" s="29">
        <f>IF(VLOOKUP($A5,数据!$A:$R,COLUMN(V1),0)=0,"",VLOOKUP($A5,数据!$A:$R,COLUMN(V1),0))</f>
        <v/>
      </c>
      <c r="W5" s="29">
        <f>IF(VLOOKUP($A5,数据!$A:$R,COLUMN(W1),0)=0,"",VLOOKUP($A5,数据!$A:$R,COLUMN(W1),0))</f>
        <v/>
      </c>
      <c r="X5" s="29">
        <f>IF(VLOOKUP($A5,数据!$A:$R,COLUMN(X1),0)=0,"",VLOOKUP($A5,数据!$A:$R,COLUMN(X1),0))</f>
        <v/>
      </c>
      <c r="Y5" s="29">
        <f>IF(VLOOKUP($A5,数据!$A:$R,COLUMN(Y1),0)=0,"",VLOOKUP($A5,数据!$A:$R,COLUMN(Y1),0))</f>
        <v/>
      </c>
      <c r="Z5" s="29">
        <f>IF(VLOOKUP($A5,数据!$A:$R,COLUMN(Z1),0)=0,"",VLOOKUP($A5,数据!$A:$R,COLUMN(Z1),0))</f>
        <v/>
      </c>
      <c r="AA5" s="29">
        <f>IF(VLOOKUP($A5,数据!$A:$R,COLUMN(AA1),0)=0,"",VLOOKUP($A5,数据!$A:$R,COLUMN(AA1),0))</f>
        <v/>
      </c>
      <c r="AB5" s="29">
        <f>IF(VLOOKUP($A5,数据!$A:$R,COLUMN(AB1),0)=0,"",VLOOKUP($A5,数据!$A:$R,COLUMN(AB1),0))</f>
        <v/>
      </c>
      <c r="AC5" s="29">
        <f>IF(VLOOKUP($A5,数据!$A:$R,COLUMN(AC1),0)=0,"",VLOOKUP($A5,数据!$A:$R,COLUMN(AC1),0))</f>
        <v/>
      </c>
      <c r="AD5" s="29">
        <f>IF(VLOOKUP($A5,数据!$A:$R,COLUMN(AD1),0)=0,"",VLOOKUP($A5,数据!$A:$R,COLUMN(AD1),0))</f>
        <v/>
      </c>
      <c r="AE5" s="29">
        <f>IF(VLOOKUP($A5,数据!$A:$R,COLUMN(AE1),0)=0,"",VLOOKUP($A5,数据!$A:$R,COLUMN(AE1),0))</f>
        <v/>
      </c>
      <c r="AF5" s="29">
        <f>IF(VLOOKUP($A5,数据!$A:$R,COLUMN(AF1),0)=0,"",VLOOKUP($A5,数据!$A:$R,COLUMN(AF1),0))</f>
        <v/>
      </c>
      <c r="AG5" s="29">
        <f>IF(VLOOKUP($A5,数据!$A:$R,COLUMN(AG1),0)=0,"",VLOOKUP($A5,数据!$A:$R,COLUMN(AG1),0))</f>
        <v/>
      </c>
      <c r="AH5" s="29">
        <f>IF(VLOOKUP($A5,数据!$A:$R,COLUMN(AH1),0)=0,"",VLOOKUP($A5,数据!$A:$R,COLUMN(AH1),0))</f>
        <v/>
      </c>
      <c r="AI5" s="29">
        <f>IF(VLOOKUP($A5,数据!$A:$R,COLUMN(AI1),0)=0,"",VLOOKUP($A5,数据!$A:$R,COLUMN(AI1),0))</f>
        <v/>
      </c>
    </row>
    <row r="6" ht="24.75" customFormat="1" customHeight="1" s="30">
      <c r="A6" s="2">
        <f>数据!A6</f>
        <v/>
      </c>
      <c r="B6" s="56">
        <f>IF(VLOOKUP($A$6,数据!$A:$R,COLUMN(B4),0)=0,"",VLOOKUP($A$6,数据!$A:$R,COLUMN(B4),0))</f>
        <v/>
      </c>
      <c r="C6" s="56">
        <f>IF(VLOOKUP($A$6,数据!$A:$R,COLUMN(C4),0)=0,"",VLOOKUP($A$6,数据!$A:$R,COLUMN(C4),0))</f>
        <v/>
      </c>
      <c r="D6" s="56">
        <f>IF(VLOOKUP($A$6,数据!$A:$R,COLUMN(D4),0)=0,"",VLOOKUP($A$6,数据!$A:$R,COLUMN(D4),0))</f>
        <v/>
      </c>
      <c r="E6" s="56">
        <f>IF(VLOOKUP($A$6,数据!$A:$R,COLUMN(E4),0)=0,"",VLOOKUP($A$6,数据!$A:$R,COLUMN(E4),0))</f>
        <v/>
      </c>
      <c r="F6" s="56">
        <f>IF(VLOOKUP($A$6,数据!$A:$R,COLUMN(F4),0)=0,"",VLOOKUP($A$6,数据!$A:$R,COLUMN(F4),0))</f>
        <v/>
      </c>
      <c r="G6" s="56">
        <f>IF(VLOOKUP($A$6,数据!$A:$R,COLUMN(G4),0)=0,"",VLOOKUP($A$6,数据!$A:$R,COLUMN(G4),0))</f>
        <v/>
      </c>
      <c r="H6" s="56">
        <f>IF(VLOOKUP($A$6,数据!$A:$R,COLUMN(H4),0)=0,"",VLOOKUP($A$6,数据!$A:$R,COLUMN(H4),0))</f>
        <v/>
      </c>
      <c r="I6" s="56">
        <f>IF(VLOOKUP($A$6,数据!$A:$R,COLUMN(I4),0)=0,"",VLOOKUP($A$6,数据!$A:$R,COLUMN(I4),0))</f>
        <v/>
      </c>
      <c r="J6" s="56">
        <f>IF(VLOOKUP($A$6,数据!$A:$R,COLUMN(J4),0)=0,"",VLOOKUP($A$6,数据!$A:$R,COLUMN(J4),0))</f>
        <v/>
      </c>
      <c r="K6" s="56">
        <f>IF(VLOOKUP($A$6,数据!$A:$R,COLUMN(K4),0)=0,"",VLOOKUP($A$6,数据!$A:$R,COLUMN(K4),0))</f>
        <v/>
      </c>
      <c r="L6" s="56">
        <f>IF(VLOOKUP($A$6,数据!$A:$R,COLUMN(L4),0)=0,"",VLOOKUP($A$6,数据!$A:$R,COLUMN(L4),0))</f>
        <v/>
      </c>
      <c r="M6" s="56">
        <f>IF(VLOOKUP($A$6,数据!$A:$R,COLUMN(M4),0)=0,"",VLOOKUP($A$6,数据!$A:$R,COLUMN(M4),0))</f>
        <v/>
      </c>
      <c r="N6" s="56">
        <f>IF(VLOOKUP($A$6,数据!$A:$R,COLUMN(N4),0)=0,"",VLOOKUP($A$6,数据!$A:$R,COLUMN(N4),0))</f>
        <v/>
      </c>
      <c r="O6" s="56">
        <f>IF(VLOOKUP($A$6,数据!$A:$R,COLUMN(O4),0)=0,"",VLOOKUP($A$6,数据!$A:$R,COLUMN(O4),0))</f>
        <v/>
      </c>
      <c r="P6" s="56">
        <f>IF(VLOOKUP($A$6,数据!$A:$R,COLUMN(P4),0)=0,"",VLOOKUP($A$6,数据!$A:$R,COLUMN(P4),0))</f>
        <v/>
      </c>
      <c r="Q6" s="56">
        <f>IF(VLOOKUP($A$6,数据!$A:$R,COLUMN(Q4),0)=0,"",VLOOKUP($A$6,数据!$A:$R,COLUMN(Q4),0))</f>
        <v/>
      </c>
      <c r="R6" s="56">
        <f>IF(VLOOKUP($A$6,数据!$A:$R,COLUMN(R4),0)=0,"",VLOOKUP($A$6,数据!$A:$R,COLUMN(R4),0))</f>
        <v/>
      </c>
      <c r="S6" s="56">
        <f>IF(VLOOKUP($A$6,数据!$A:$R,COLUMN(S4),0)=0,"",VLOOKUP($A$6,数据!$A:$R,COLUMN(S4),0))</f>
        <v/>
      </c>
      <c r="T6" s="56">
        <f>IF(VLOOKUP($A$6,数据!$A:$R,COLUMN(T4),0)=0,"",VLOOKUP($A$6,数据!$A:$R,COLUMN(T4),0))</f>
        <v/>
      </c>
      <c r="U6" s="56">
        <f>IF(VLOOKUP($A$6,数据!$A:$R,COLUMN(U4),0)=0,"",VLOOKUP($A$6,数据!$A:$R,COLUMN(U4),0))</f>
        <v/>
      </c>
      <c r="V6" s="56">
        <f>IF(VLOOKUP($A$6,数据!$A:$R,COLUMN(V4),0)=0,"",VLOOKUP($A$6,数据!$A:$R,COLUMN(V4),0))</f>
        <v/>
      </c>
      <c r="W6" s="56">
        <f>IF(VLOOKUP($A$6,数据!$A:$R,COLUMN(W4),0)=0,"",VLOOKUP($A$6,数据!$A:$R,COLUMN(W4),0))</f>
        <v/>
      </c>
      <c r="X6" s="56">
        <f>IF(VLOOKUP($A$6,数据!$A:$R,COLUMN(X4),0)=0,"",VLOOKUP($A$6,数据!$A:$R,COLUMN(X4),0))</f>
        <v/>
      </c>
      <c r="Y6" s="56">
        <f>IF(VLOOKUP($A$6,数据!$A:$R,COLUMN(Y4),0)=0,"",VLOOKUP($A$6,数据!$A:$R,COLUMN(Y4),0))</f>
        <v/>
      </c>
      <c r="Z6" s="56">
        <f>IF(VLOOKUP($A$6,数据!$A:$R,COLUMN(Z4),0)=0,"",VLOOKUP($A$6,数据!$A:$R,COLUMN(Z4),0))</f>
        <v/>
      </c>
      <c r="AA6" s="56">
        <f>IF(VLOOKUP($A$6,数据!$A:$R,COLUMN(AA4),0)=0,"",VLOOKUP($A$6,数据!$A:$R,COLUMN(AA4),0))</f>
        <v/>
      </c>
      <c r="AB6" s="56">
        <f>IF(VLOOKUP($A$6,数据!$A:$R,COLUMN(AB4),0)=0,"",VLOOKUP($A$6,数据!$A:$R,COLUMN(AB4),0))</f>
        <v/>
      </c>
      <c r="AC6" s="56">
        <f>IF(VLOOKUP($A$6,数据!$A:$R,COLUMN(AC4),0)=0,"",VLOOKUP($A$6,数据!$A:$R,COLUMN(AC4),0))</f>
        <v/>
      </c>
      <c r="AD6" s="56">
        <f>IF(VLOOKUP($A$6,数据!$A:$R,COLUMN(AD4),0)=0,"",VLOOKUP($A$6,数据!$A:$R,COLUMN(AD4),0))</f>
        <v/>
      </c>
      <c r="AE6" s="56">
        <f>IF(VLOOKUP($A$6,数据!$A:$R,COLUMN(AE4),0)=0,"",VLOOKUP($A$6,数据!$A:$R,COLUMN(AE4),0))</f>
        <v/>
      </c>
      <c r="AF6" s="56">
        <f>IF(VLOOKUP($A$6,数据!$A:$R,COLUMN(AF4),0)=0,"",VLOOKUP($A$6,数据!$A:$R,COLUMN(AF4),0))</f>
        <v/>
      </c>
      <c r="AG6" s="56">
        <f>IF(VLOOKUP($A$6,数据!$A:$R,COLUMN(AG4),0)=0,"",VLOOKUP($A$6,数据!$A:$R,COLUMN(AG4),0))</f>
        <v/>
      </c>
      <c r="AH6" s="56">
        <f>IF(VLOOKUP($A$6,数据!$A:$R,COLUMN(AH4),0)=0,"",VLOOKUP($A$6,数据!$A:$R,COLUMN(AH4),0))</f>
        <v/>
      </c>
      <c r="AI6" s="56">
        <f>IF(VLOOKUP($A$6,数据!$A:$R,COLUMN(AI4),0)=0,"",VLOOKUP($A$6,数据!$A:$R,COLUMN(AI4),0))</f>
        <v/>
      </c>
    </row>
    <row r="7" ht="18" customFormat="1" customHeight="1" s="30">
      <c r="A7" s="2">
        <f>数据!A7</f>
        <v/>
      </c>
      <c r="B7" s="57">
        <f>IF(VLOOKUP($A$7,数据!$A:$R,COLUMN(B2),0)=0,"",VLOOKUP($A$7,数据!$A:$R,COLUMN(B2),0))</f>
        <v/>
      </c>
      <c r="C7" s="57">
        <f>IF(VLOOKUP($A$7,数据!$A:$R,COLUMN(C2),0)=0,"",VLOOKUP($A$7,数据!$A:$R,COLUMN(C2),0))</f>
        <v/>
      </c>
      <c r="D7" s="57">
        <f>IF(VLOOKUP($A$7,数据!$A:$R,COLUMN(D2),0)=0,"",VLOOKUP($A$7,数据!$A:$R,COLUMN(D2),0))</f>
        <v/>
      </c>
      <c r="E7" s="57">
        <f>IF(VLOOKUP($A$7,数据!$A:$R,COLUMN(E2),0)=0,"",VLOOKUP($A$7,数据!$A:$R,COLUMN(E2),0))</f>
        <v/>
      </c>
      <c r="F7" s="57">
        <f>IF(VLOOKUP($A$7,数据!$A:$R,COLUMN(F2),0)=0,"",VLOOKUP($A$7,数据!$A:$R,COLUMN(F2),0))</f>
        <v/>
      </c>
      <c r="G7" s="57">
        <f>IF(VLOOKUP($A$7,数据!$A:$R,COLUMN(G2),0)=0,"",VLOOKUP($A$7,数据!$A:$R,COLUMN(G2),0))</f>
        <v/>
      </c>
      <c r="H7" s="57">
        <f>IF(VLOOKUP($A$7,数据!$A:$R,COLUMN(H2),0)=0,"",VLOOKUP($A$7,数据!$A:$R,COLUMN(H2),0))</f>
        <v/>
      </c>
      <c r="I7" s="57">
        <f>IF(VLOOKUP($A$7,数据!$A:$R,COLUMN(I2),0)=0,"",VLOOKUP($A$7,数据!$A:$R,COLUMN(I2),0))</f>
        <v/>
      </c>
      <c r="J7" s="57">
        <f>IF(VLOOKUP($A$7,数据!$A:$R,COLUMN(J2),0)=0,"",VLOOKUP($A$7,数据!$A:$R,COLUMN(J2),0))</f>
        <v/>
      </c>
      <c r="K7" s="57">
        <f>IF(VLOOKUP($A$7,数据!$A:$R,COLUMN(K2),0)=0,"",VLOOKUP($A$7,数据!$A:$R,COLUMN(K2),0))</f>
        <v/>
      </c>
      <c r="L7" s="57">
        <f>IF(VLOOKUP($A$7,数据!$A:$R,COLUMN(L2),0)=0,"",VLOOKUP($A$7,数据!$A:$R,COLUMN(L2),0))</f>
        <v/>
      </c>
      <c r="M7" s="57">
        <f>IF(VLOOKUP($A$7,数据!$A:$R,COLUMN(M2),0)=0,"",VLOOKUP($A$7,数据!$A:$R,COLUMN(M2),0))</f>
        <v/>
      </c>
      <c r="N7" s="57">
        <f>IF(VLOOKUP($A$7,数据!$A:$R,COLUMN(N2),0)=0,"",VLOOKUP($A$7,数据!$A:$R,COLUMN(N2),0))</f>
        <v/>
      </c>
      <c r="O7" s="57">
        <f>IF(VLOOKUP($A$7,数据!$A:$R,COLUMN(O2),0)=0,"",VLOOKUP($A$7,数据!$A:$R,COLUMN(O2),0))</f>
        <v/>
      </c>
      <c r="P7" s="57">
        <f>IF(VLOOKUP($A$7,数据!$A:$R,COLUMN(P2),0)=0,"",VLOOKUP($A$7,数据!$A:$R,COLUMN(P2),0))</f>
        <v/>
      </c>
      <c r="Q7" s="57">
        <f>IF(VLOOKUP($A$7,数据!$A:$R,COLUMN(Q2),0)=0,"",VLOOKUP($A$7,数据!$A:$R,COLUMN(Q2),0))</f>
        <v/>
      </c>
      <c r="R7" s="57">
        <f>IF(VLOOKUP($A$7,数据!$A:$R,COLUMN(R2),0)=0,"",VLOOKUP($A$7,数据!$A:$R,COLUMN(R2),0))</f>
        <v/>
      </c>
      <c r="S7" s="57">
        <f>IF(VLOOKUP($A$7,数据!$A:$R,COLUMN(S2),0)=0,"",VLOOKUP($A$7,数据!$A:$R,COLUMN(S2),0))</f>
        <v/>
      </c>
      <c r="T7" s="57">
        <f>IF(VLOOKUP($A$7,数据!$A:$R,COLUMN(T2),0)=0,"",VLOOKUP($A$7,数据!$A:$R,COLUMN(T2),0))</f>
        <v/>
      </c>
      <c r="U7" s="57">
        <f>IF(VLOOKUP($A$7,数据!$A:$R,COLUMN(U2),0)=0,"",VLOOKUP($A$7,数据!$A:$R,COLUMN(U2),0))</f>
        <v/>
      </c>
      <c r="V7" s="57">
        <f>IF(VLOOKUP($A$7,数据!$A:$R,COLUMN(V2),0)=0,"",VLOOKUP($A$7,数据!$A:$R,COLUMN(V2),0))</f>
        <v/>
      </c>
      <c r="W7" s="57">
        <f>IF(VLOOKUP($A$7,数据!$A:$R,COLUMN(W2),0)=0,"",VLOOKUP($A$7,数据!$A:$R,COLUMN(W2),0))</f>
        <v/>
      </c>
      <c r="X7" s="57">
        <f>IF(VLOOKUP($A$7,数据!$A:$R,COLUMN(X2),0)=0,"",VLOOKUP($A$7,数据!$A:$R,COLUMN(X2),0))</f>
        <v/>
      </c>
      <c r="Y7" s="57">
        <f>IF(VLOOKUP($A$7,数据!$A:$R,COLUMN(Y2),0)=0,"",VLOOKUP($A$7,数据!$A:$R,COLUMN(Y2),0))</f>
        <v/>
      </c>
      <c r="Z7" s="57">
        <f>IF(VLOOKUP($A$7,数据!$A:$R,COLUMN(Z2),0)=0,"",VLOOKUP($A$7,数据!$A:$R,COLUMN(Z2),0))</f>
        <v/>
      </c>
      <c r="AA7" s="57">
        <f>IF(VLOOKUP($A$7,数据!$A:$R,COLUMN(AA2),0)=0,"",VLOOKUP($A$7,数据!$A:$R,COLUMN(AA2),0))</f>
        <v/>
      </c>
      <c r="AB7" s="57">
        <f>IF(VLOOKUP($A$7,数据!$A:$R,COLUMN(AB2),0)=0,"",VLOOKUP($A$7,数据!$A:$R,COLUMN(AB2),0))</f>
        <v/>
      </c>
      <c r="AC7" s="57">
        <f>IF(VLOOKUP($A$7,数据!$A:$R,COLUMN(AC2),0)=0,"",VLOOKUP($A$7,数据!$A:$R,COLUMN(AC2),0))</f>
        <v/>
      </c>
      <c r="AD7" s="57">
        <f>IF(VLOOKUP($A$7,数据!$A:$R,COLUMN(AD2),0)=0,"",VLOOKUP($A$7,数据!$A:$R,COLUMN(AD2),0))</f>
        <v/>
      </c>
      <c r="AE7" s="57">
        <f>IF(VLOOKUP($A$7,数据!$A:$R,COLUMN(AE2),0)=0,"",VLOOKUP($A$7,数据!$A:$R,COLUMN(AE2),0))</f>
        <v/>
      </c>
      <c r="AF7" s="57">
        <f>IF(VLOOKUP($A$7,数据!$A:$R,COLUMN(AF2),0)=0,"",VLOOKUP($A$7,数据!$A:$R,COLUMN(AF2),0))</f>
        <v/>
      </c>
      <c r="AG7" s="57">
        <f>IF(VLOOKUP($A$7,数据!$A:$R,COLUMN(AG2),0)=0,"",VLOOKUP($A$7,数据!$A:$R,COLUMN(AG2),0))</f>
        <v/>
      </c>
      <c r="AH7" s="57">
        <f>IF(VLOOKUP($A$7,数据!$A:$R,COLUMN(AH2),0)=0,"",VLOOKUP($A$7,数据!$A:$R,COLUMN(AH2),0))</f>
        <v/>
      </c>
      <c r="AI7" s="57">
        <f>IF(VLOOKUP($A$7,数据!$A:$R,COLUMN(AI2),0)=0,"",VLOOKUP($A$7,数据!$A:$R,COLUMN(AI2),0))</f>
        <v/>
      </c>
    </row>
    <row r="8" ht="56.25" customHeight="1" s="131">
      <c r="A8" s="2">
        <f>数据!A8</f>
        <v/>
      </c>
      <c r="B8" s="31">
        <f>IF(VLOOKUP($A$8,数据!$A:$R,COLUMN(B3),0)=0,"",VLOOKUP($A$8,数据!$A:$R,COLUMN(B3),0))</f>
        <v/>
      </c>
      <c r="C8" s="31">
        <f>IF(VLOOKUP($A$8,数据!$A:$R,COLUMN(C3),0)=0,"",VLOOKUP($A$8,数据!$A:$R,COLUMN(C3),0))</f>
        <v/>
      </c>
      <c r="D8" s="31">
        <f>IF(VLOOKUP($A$8,数据!$A:$R,COLUMN(D3),0)=0,"",VLOOKUP($A$8,数据!$A:$R,COLUMN(D3),0))</f>
        <v/>
      </c>
      <c r="E8" s="31">
        <f>IF(VLOOKUP($A$8,数据!$A:$R,COLUMN(E3),0)=0,"",VLOOKUP($A$8,数据!$A:$R,COLUMN(E3),0))</f>
        <v/>
      </c>
      <c r="F8" s="31">
        <f>IF(VLOOKUP($A$8,数据!$A:$R,COLUMN(F3),0)=0,"",VLOOKUP($A$8,数据!$A:$R,COLUMN(F3),0))</f>
        <v/>
      </c>
      <c r="G8" s="31">
        <f>IF(VLOOKUP($A$8,数据!$A:$R,COLUMN(G3),0)=0,"",VLOOKUP($A$8,数据!$A:$R,COLUMN(G3),0))</f>
        <v/>
      </c>
      <c r="H8" s="31">
        <f>IF(VLOOKUP($A$8,数据!$A:$R,COLUMN(H3),0)=0,"",VLOOKUP($A$8,数据!$A:$R,COLUMN(H3),0))</f>
        <v/>
      </c>
      <c r="I8" s="31">
        <f>IF(VLOOKUP($A$8,数据!$A:$R,COLUMN(I3),0)=0,"",VLOOKUP($A$8,数据!$A:$R,COLUMN(I3),0))</f>
        <v/>
      </c>
      <c r="J8" s="31">
        <f>IF(VLOOKUP($A$8,数据!$A:$R,COLUMN(J3),0)=0,"",VLOOKUP($A$8,数据!$A:$R,COLUMN(J3),0))</f>
        <v/>
      </c>
      <c r="K8" s="31">
        <f>IF(VLOOKUP($A$8,数据!$A:$R,COLUMN(K3),0)=0,"",VLOOKUP($A$8,数据!$A:$R,COLUMN(K3),0))</f>
        <v/>
      </c>
      <c r="L8" s="31">
        <f>IF(VLOOKUP($A$8,数据!$A:$R,COLUMN(L3),0)=0,"",VLOOKUP($A$8,数据!$A:$R,COLUMN(L3),0))</f>
        <v/>
      </c>
      <c r="M8" s="31">
        <f>IF(VLOOKUP($A$8,数据!$A:$R,COLUMN(M3),0)=0,"",VLOOKUP($A$8,数据!$A:$R,COLUMN(M3),0))</f>
        <v/>
      </c>
      <c r="N8" s="31">
        <f>IF(VLOOKUP($A$8,数据!$A:$R,COLUMN(N3),0)=0,"",VLOOKUP($A$8,数据!$A:$R,COLUMN(N3),0))</f>
        <v/>
      </c>
      <c r="O8" s="31">
        <f>IF(VLOOKUP($A$8,数据!$A:$R,COLUMN(O3),0)=0,"",VLOOKUP($A$8,数据!$A:$R,COLUMN(O3),0))</f>
        <v/>
      </c>
      <c r="P8" s="31">
        <f>IF(VLOOKUP($A$8,数据!$A:$R,COLUMN(P3),0)=0,"",VLOOKUP($A$8,数据!$A:$R,COLUMN(P3),0))</f>
        <v/>
      </c>
      <c r="Q8" s="31">
        <f>IF(VLOOKUP($A$8,数据!$A:$R,COLUMN(Q3),0)=0,"",VLOOKUP($A$8,数据!$A:$R,COLUMN(Q3),0))</f>
        <v/>
      </c>
      <c r="R8" s="31">
        <f>IF(VLOOKUP($A$8,数据!$A:$R,COLUMN(R3),0)=0,"",VLOOKUP($A$8,数据!$A:$R,COLUMN(R3),0))</f>
        <v/>
      </c>
      <c r="S8" s="31">
        <f>IF(ISERROR(VLOOKUP($A$8,数据!$A:$R,COLUMN(S4),0)),"",VLOOKUP($A$8,数据!$A:$R,COLUMN(S4),0))</f>
        <v/>
      </c>
      <c r="T8" s="31">
        <f>IF(ISERROR(VLOOKUP($A$8,数据!$A:$R,COLUMN(T4),0)),"",VLOOKUP($A$8,数据!$A:$R,COLUMN(T4),0))</f>
        <v/>
      </c>
      <c r="U8" s="31">
        <f>IF(ISERROR(VLOOKUP($A$8,数据!$A:$R,COLUMN(U4),0)),"",VLOOKUP($A$8,数据!$A:$R,COLUMN(U4),0))</f>
        <v/>
      </c>
      <c r="V8" s="31">
        <f>IF(ISERROR(VLOOKUP($A$8,数据!$A:$R,COLUMN(V4),0)),"",VLOOKUP($A$8,数据!$A:$R,COLUMN(V4),0))</f>
        <v/>
      </c>
      <c r="W8" s="31">
        <f>IF(ISERROR(VLOOKUP($A$8,数据!$A:$R,COLUMN(W4),0)),"",VLOOKUP($A$8,数据!$A:$R,COLUMN(W4),0))</f>
        <v/>
      </c>
      <c r="X8" s="31">
        <f>IF(ISERROR(VLOOKUP($A$8,数据!$A:$R,COLUMN(X4),0)),"",VLOOKUP($A$8,数据!$A:$R,COLUMN(X4),0))</f>
        <v/>
      </c>
      <c r="Y8" s="31">
        <f>IF(ISERROR(VLOOKUP($A$8,数据!$A:$R,COLUMN(Y4),0)),"",VLOOKUP($A$8,数据!$A:$R,COLUMN(Y4),0))</f>
        <v/>
      </c>
      <c r="Z8" s="31">
        <f>IF(ISERROR(VLOOKUP($A$8,数据!$A:$R,COLUMN(Z4),0)),"",VLOOKUP($A$8,数据!$A:$R,COLUMN(Z4),0))</f>
        <v/>
      </c>
      <c r="AA8" s="31">
        <f>IF(ISERROR(VLOOKUP($A$8,数据!$A:$R,COLUMN(AA4),0)),"",VLOOKUP($A$8,数据!$A:$R,COLUMN(AA4),0))</f>
        <v/>
      </c>
      <c r="AB8" s="31">
        <f>IF(ISERROR(VLOOKUP($A$8,数据!$A:$R,COLUMN(AB4),0)),"",VLOOKUP($A$8,数据!$A:$R,COLUMN(AB4),0))</f>
        <v/>
      </c>
      <c r="AC8" s="31">
        <f>IF(ISERROR(VLOOKUP($A$8,数据!$A:$R,COLUMN(AC4),0)),"",VLOOKUP($A$8,数据!$A:$R,COLUMN(AC4),0))</f>
        <v/>
      </c>
      <c r="AD8" s="31">
        <f>IF(ISERROR(VLOOKUP($A$8,数据!$A:$R,COLUMN(AD4),0)),"",VLOOKUP($A$8,数据!$A:$R,COLUMN(AD4),0))</f>
        <v/>
      </c>
      <c r="AE8" s="31">
        <f>IF(ISERROR(VLOOKUP($A$8,数据!$A:$R,COLUMN(AE4),0)),"",VLOOKUP($A$8,数据!$A:$R,COLUMN(AE4),0))</f>
        <v/>
      </c>
      <c r="AF8" s="31">
        <f>IF(ISERROR(VLOOKUP($A$8,数据!$A:$R,COLUMN(AF4),0)),"",VLOOKUP($A$8,数据!$A:$R,COLUMN(AF4),0))</f>
        <v/>
      </c>
      <c r="AG8" s="31">
        <f>IF(ISERROR(VLOOKUP($A$8,数据!$A:$R,COLUMN(AG4),0)),"",VLOOKUP($A$8,数据!$A:$R,COLUMN(AG4),0))</f>
        <v/>
      </c>
      <c r="AH8" s="31">
        <f>IF(ISERROR(VLOOKUP($A$8,数据!$A:$R,COLUMN(AH4),0)),"",VLOOKUP($A$8,数据!$A:$R,COLUMN(AH4),0))</f>
        <v/>
      </c>
      <c r="AI8" s="31">
        <f>IF(ISERROR(VLOOKUP($A$8,数据!$A:$R,COLUMN(AI4),0)),"",VLOOKUP($A$8,数据!$A:$R,COLUMN(AI4),0))</f>
        <v/>
      </c>
    </row>
    <row r="9" ht="22.5" customHeight="1" s="131">
      <c r="A9" s="97">
        <f>数据!A9</f>
        <v/>
      </c>
      <c r="B9" s="98">
        <f>IF(VLOOKUP($A$9,数据!$A:$R,COLUMN(B3),0)=0,"",VLOOKUP($A$9,数据!$A:$R,COLUMN(B3),0))</f>
        <v/>
      </c>
      <c r="C9" s="98">
        <f>IF(VLOOKUP($A$9,数据!$A:$R,COLUMN(C3),0)=0,"",VLOOKUP($A$9,数据!$A:$R,COLUMN(C3),0))</f>
        <v/>
      </c>
      <c r="D9" s="98">
        <f>IF(VLOOKUP($A$9,数据!$A:$R,COLUMN(D3),0)=0,"",VLOOKUP($A$9,数据!$A:$R,COLUMN(D3),0))</f>
        <v/>
      </c>
      <c r="E9" s="98">
        <f>IF(VLOOKUP($A$9,数据!$A:$R,COLUMN(E3),0)=0,"",VLOOKUP($A$9,数据!$A:$R,COLUMN(E3),0))</f>
        <v/>
      </c>
      <c r="F9" s="98">
        <f>IF(VLOOKUP($A$9,数据!$A:$R,COLUMN(F3),0)=0,"",VLOOKUP($A$9,数据!$A:$R,COLUMN(F3),0))</f>
        <v/>
      </c>
      <c r="G9" s="98">
        <f>IF(VLOOKUP($A$9,数据!$A:$R,COLUMN(G3),0)=0,"",VLOOKUP($A$9,数据!$A:$R,COLUMN(G3),0))</f>
        <v/>
      </c>
      <c r="H9" s="98">
        <f>IF(VLOOKUP($A$9,数据!$A:$R,COLUMN(H3),0)=0,"",VLOOKUP($A$9,数据!$A:$R,COLUMN(H3),0))</f>
        <v/>
      </c>
      <c r="I9" s="98">
        <f>IF(VLOOKUP($A$9,数据!$A:$R,COLUMN(I3),0)=0,"",VLOOKUP($A$9,数据!$A:$R,COLUMN(I3),0))</f>
        <v/>
      </c>
      <c r="J9" s="98">
        <f>IF(VLOOKUP($A$9,数据!$A:$R,COLUMN(J3),0)=0,"",VLOOKUP($A$9,数据!$A:$R,COLUMN(J3),0))</f>
        <v/>
      </c>
      <c r="K9" s="98">
        <f>IF(VLOOKUP($A$9,数据!$A:$R,COLUMN(K3),0)=0,"",VLOOKUP($A$9,数据!$A:$R,COLUMN(K3),0))</f>
        <v/>
      </c>
      <c r="L9" s="98">
        <f>IF(VLOOKUP($A$9,数据!$A:$R,COLUMN(L3),0)=0,"",VLOOKUP($A$9,数据!$A:$R,COLUMN(L3),0))</f>
        <v/>
      </c>
      <c r="M9" s="98">
        <f>IF(VLOOKUP($A$9,数据!$A:$R,COLUMN(M3),0)=0,"",VLOOKUP($A$9,数据!$A:$R,COLUMN(M3),0))</f>
        <v/>
      </c>
      <c r="N9" s="98">
        <f>IF(VLOOKUP($A$9,数据!$A:$R,COLUMN(N3),0)=0,"",VLOOKUP($A$9,数据!$A:$R,COLUMN(N3),0))</f>
        <v/>
      </c>
      <c r="O9" s="98">
        <f>IF(VLOOKUP($A$9,数据!$A:$R,COLUMN(O3),0)=0,"",VLOOKUP($A$9,数据!$A:$R,COLUMN(O3),0))</f>
        <v/>
      </c>
      <c r="P9" s="98">
        <f>IF(VLOOKUP($A$9,数据!$A:$R,COLUMN(P3),0)=0,"",VLOOKUP($A$9,数据!$A:$R,COLUMN(P3),0))</f>
        <v/>
      </c>
      <c r="Q9" s="98">
        <f>IF(VLOOKUP($A$9,数据!$A:$R,COLUMN(Q3),0)=0,"",VLOOKUP($A$9,数据!$A:$R,COLUMN(Q3),0))</f>
        <v/>
      </c>
      <c r="R9" s="98">
        <f>IF(VLOOKUP($A$9,数据!$A:$R,COLUMN(R3),0)=0,"",VLOOKUP($A$9,数据!$A:$R,COLUMN(R3),0))</f>
        <v/>
      </c>
      <c r="S9" s="98">
        <f>IF(VLOOKUP($A$9,数据!$A:$R,COLUMN(S3),0)=0,"",VLOOKUP($A$9,数据!$A:$R,COLUMN(S3),0))</f>
        <v/>
      </c>
      <c r="T9" s="98">
        <f>IF(VLOOKUP($A$9,数据!$A:$R,COLUMN(T3),0)=0,"",VLOOKUP($A$9,数据!$A:$R,COLUMN(T3),0))</f>
        <v/>
      </c>
      <c r="U9" s="98">
        <f>IF(VLOOKUP($A$9,数据!$A:$R,COLUMN(U3),0)=0,"",VLOOKUP($A$9,数据!$A:$R,COLUMN(U3),0))</f>
        <v/>
      </c>
      <c r="V9" s="98">
        <f>IF(VLOOKUP($A$9,数据!$A:$R,COLUMN(V3),0)=0,"",VLOOKUP($A$9,数据!$A:$R,COLUMN(V3),0))</f>
        <v/>
      </c>
      <c r="W9" s="98">
        <f>IF(VLOOKUP($A$9,数据!$A:$R,COLUMN(W3),0)=0,"",VLOOKUP($A$9,数据!$A:$R,COLUMN(W3),0))</f>
        <v/>
      </c>
      <c r="X9" s="98">
        <f>IF(VLOOKUP($A$9,数据!$A:$R,COLUMN(X3),0)=0,"",VLOOKUP($A$9,数据!$A:$R,COLUMN(X3),0))</f>
        <v/>
      </c>
      <c r="Y9" s="98">
        <f>IF(VLOOKUP($A$9,数据!$A:$R,COLUMN(Y3),0)=0,"",VLOOKUP($A$9,数据!$A:$R,COLUMN(Y3),0))</f>
        <v/>
      </c>
      <c r="Z9" s="98">
        <f>IF(VLOOKUP($A$9,数据!$A:$R,COLUMN(Z3),0)=0,"",VLOOKUP($A$9,数据!$A:$R,COLUMN(Z3),0))</f>
        <v/>
      </c>
      <c r="AA9" s="98">
        <f>IF(VLOOKUP($A$9,数据!$A:$R,COLUMN(AA3),0)=0,"",VLOOKUP($A$9,数据!$A:$R,COLUMN(AA3),0))</f>
        <v/>
      </c>
      <c r="AB9" s="98">
        <f>IF(VLOOKUP($A$9,数据!$A:$R,COLUMN(AB3),0)=0,"",VLOOKUP($A$9,数据!$A:$R,COLUMN(AB3),0))</f>
        <v/>
      </c>
      <c r="AC9" s="98">
        <f>IF(VLOOKUP($A$9,数据!$A:$R,COLUMN(AC3),0)=0,"",VLOOKUP($A$9,数据!$A:$R,COLUMN(AC3),0))</f>
        <v/>
      </c>
      <c r="AD9" s="98">
        <f>IF(VLOOKUP($A$9,数据!$A:$R,COLUMN(AD3),0)=0,"",VLOOKUP($A$9,数据!$A:$R,COLUMN(AD3),0))</f>
        <v/>
      </c>
      <c r="AE9" s="98">
        <f>IF(VLOOKUP($A$9,数据!$A:$R,COLUMN(AE3),0)=0,"",VLOOKUP($A$9,数据!$A:$R,COLUMN(AE3),0))</f>
        <v/>
      </c>
      <c r="AF9" s="98">
        <f>IF(VLOOKUP($A$9,数据!$A:$R,COLUMN(AF3),0)=0,"",VLOOKUP($A$9,数据!$A:$R,COLUMN(AF3),0))</f>
        <v/>
      </c>
      <c r="AG9" s="98">
        <f>IF(VLOOKUP($A$9,数据!$A:$R,COLUMN(AG3),0)=0,"",VLOOKUP($A$9,数据!$A:$R,COLUMN(AG3),0))</f>
        <v/>
      </c>
      <c r="AH9" s="98">
        <f>IF(VLOOKUP($A$9,数据!$A:$R,COLUMN(AH3),0)=0,"",VLOOKUP($A$9,数据!$A:$R,COLUMN(AH3),0))</f>
        <v/>
      </c>
      <c r="AI9" s="98">
        <f>IF(VLOOKUP($A$9,数据!$A:$R,COLUMN(AI3),0)=0,"",VLOOKUP($A$9,数据!$A:$R,COLUMN(AI3),0))</f>
        <v/>
      </c>
    </row>
    <row r="10" ht="42" customHeight="1" s="131">
      <c r="A10" s="35" t="inlineStr">
        <is>
          <t>美人鱼26</t>
        </is>
      </c>
      <c r="B10" s="164">
        <f>IF(VLOOKUP($A$10,数据!$A:$R,COLUMN(B4),0)=0,"",VLOOKUP($A$10,数据!$A:$R,COLUMN(B4),0))</f>
        <v/>
      </c>
      <c r="C10" s="164">
        <f>IF(VLOOKUP($A$10,数据!$A:$R,COLUMN(C4),0)=0,"",VLOOKUP($A$10,数据!$A:$R,COLUMN(C4),0))</f>
        <v/>
      </c>
      <c r="D10" s="164">
        <f>IF(VLOOKUP($A$10,数据!$A:$R,COLUMN(D4),0)=0,"",VLOOKUP($A$10,数据!$A:$R,COLUMN(D4),0))</f>
        <v/>
      </c>
      <c r="E10" s="164">
        <f>IF(VLOOKUP($A$10,数据!$A:$R,COLUMN(E4),0)=0,"",VLOOKUP($A$10,数据!$A:$R,COLUMN(E4),0))</f>
        <v/>
      </c>
      <c r="F10" s="164">
        <f>IF(VLOOKUP($A$10,数据!$A:$R,COLUMN(F4),0)=0,"",VLOOKUP($A$10,数据!$A:$R,COLUMN(F4),0))</f>
        <v/>
      </c>
      <c r="G10" s="164">
        <f>IF(VLOOKUP($A$10,数据!$A:$R,COLUMN(G4),0)=0,"",VLOOKUP($A$10,数据!$A:$R,COLUMN(G4),0))</f>
        <v/>
      </c>
      <c r="H10" s="164">
        <f>IF(VLOOKUP($A$10,数据!$A:$R,COLUMN(H4),0)=0,"",VLOOKUP($A$10,数据!$A:$R,COLUMN(H4),0))</f>
        <v/>
      </c>
      <c r="I10" s="164">
        <f>IF(VLOOKUP($A$10,数据!$A:$R,COLUMN(I4),0)=0,"",VLOOKUP($A$10,数据!$A:$R,COLUMN(I4),0))</f>
        <v/>
      </c>
      <c r="J10" s="164">
        <f>IF(VLOOKUP($A$10,数据!$A:$R,COLUMN(J4),0)=0,"",VLOOKUP($A$10,数据!$A:$R,COLUMN(J4),0))</f>
        <v/>
      </c>
      <c r="K10" s="164">
        <f>IF(VLOOKUP($A$10,数据!$A:$R,COLUMN(K4),0)=0,"",VLOOKUP($A$10,数据!$A:$R,COLUMN(K4),0))</f>
        <v/>
      </c>
      <c r="L10" s="164">
        <f>IF(VLOOKUP($A$10,数据!$A:$R,COLUMN(L4),0)=0,"",VLOOKUP($A$10,数据!$A:$R,COLUMN(L4),0))</f>
        <v/>
      </c>
      <c r="M10" s="164">
        <f>IF(VLOOKUP($A$10,数据!$A:$R,COLUMN(M4),0)=0,"",VLOOKUP($A$10,数据!$A:$R,COLUMN(M4),0))</f>
        <v/>
      </c>
      <c r="N10" s="164">
        <f>IF(VLOOKUP($A$10,数据!$A:$R,COLUMN(N4),0)=0,"",VLOOKUP($A$10,数据!$A:$R,COLUMN(N4),0))</f>
        <v/>
      </c>
      <c r="O10" s="164">
        <f>IF(VLOOKUP($A$10,数据!$A:$R,COLUMN(O4),0)=0,"",VLOOKUP($A$10,数据!$A:$R,COLUMN(O4),0))</f>
        <v/>
      </c>
      <c r="P10" s="164">
        <f>IF(VLOOKUP($A$10,数据!$A:$R,COLUMN(P4),0)=0,"",VLOOKUP($A$10,数据!$A:$R,COLUMN(P4),0))</f>
        <v/>
      </c>
      <c r="Q10" s="165">
        <f>IF(VLOOKUP($A$10,数据!$A:$R,COLUMN(Q4),0)=0,"",VLOOKUP($A$10,数据!$A:$R,COLUMN(Q4),0))</f>
        <v/>
      </c>
      <c r="R10" s="164">
        <f>IF(VLOOKUP($A$10,数据!$A:$R,COLUMN(R4),0)=0,"",VLOOKUP($A$10,数据!$A:$R,COLUMN(R4),0))</f>
        <v/>
      </c>
      <c r="S10" s="166">
        <f>IF(VLOOKUP($A$10,数据!$A:$R,COLUMN(S4),0)=0,"",VLOOKUP($A$10,数据!$A:$R,COLUMN(S4),0))</f>
        <v/>
      </c>
      <c r="T10" s="166">
        <f>IF(VLOOKUP($A$10,数据!$A:$R,COLUMN(T4),0)=0,"",VLOOKUP($A$10,数据!$A:$R,COLUMN(T4),0))</f>
        <v/>
      </c>
      <c r="U10" s="166">
        <f>IF(VLOOKUP($A$10,数据!$A:$R,COLUMN(U4),0)=0,"",VLOOKUP($A$10,数据!$A:$R,COLUMN(U4),0))</f>
        <v/>
      </c>
      <c r="V10" s="166">
        <f>IF(VLOOKUP($A$10,数据!$A:$R,COLUMN(V4),0)=0,"",VLOOKUP($A$10,数据!$A:$R,COLUMN(V4),0))</f>
        <v/>
      </c>
      <c r="W10" s="166">
        <f>IF(VLOOKUP($A$10,数据!$A:$R,COLUMN(W4),0)=0,"",VLOOKUP($A$10,数据!$A:$R,COLUMN(W4),0))</f>
        <v/>
      </c>
      <c r="X10" s="166">
        <f>IF(VLOOKUP($A$10,数据!$A:$R,COLUMN(X4),0)=0,"",VLOOKUP($A$10,数据!$A:$R,COLUMN(X4),0))</f>
        <v/>
      </c>
      <c r="Y10" s="166">
        <f>IF(VLOOKUP($A$10,数据!$A:$R,COLUMN(Y4),0)=0,"",VLOOKUP($A$10,数据!$A:$R,COLUMN(Y4),0))</f>
        <v/>
      </c>
      <c r="Z10" s="166">
        <f>IF(VLOOKUP($A$10,数据!$A:$R,COLUMN(Z4),0)=0,"",VLOOKUP($A$10,数据!$A:$R,COLUMN(Z4),0))</f>
        <v/>
      </c>
      <c r="AA10" s="166">
        <f>IF(VLOOKUP($A$10,数据!$A:$R,COLUMN(AA4),0)=0,"",VLOOKUP($A$10,数据!$A:$R,COLUMN(AA4),0))</f>
        <v/>
      </c>
      <c r="AB10" s="166">
        <f>IF(VLOOKUP($A$10,数据!$A:$R,COLUMN(AB4),0)=0,"",VLOOKUP($A$10,数据!$A:$R,COLUMN(AB4),0))</f>
        <v/>
      </c>
      <c r="AC10" s="166">
        <f>IF(VLOOKUP($A$10,数据!$A:$R,COLUMN(AC4),0)=0,"",VLOOKUP($A$10,数据!$A:$R,COLUMN(AC4),0))</f>
        <v/>
      </c>
      <c r="AD10" s="166">
        <f>IF(VLOOKUP($A$10,数据!$A:$R,COLUMN(AD4),0)=0,"",VLOOKUP($A$10,数据!$A:$R,COLUMN(AD4),0))</f>
        <v/>
      </c>
      <c r="AE10" s="166">
        <f>IF(VLOOKUP($A$10,数据!$A:$R,COLUMN(AE4),0)=0,"",VLOOKUP($A$10,数据!$A:$R,COLUMN(AE4),0))</f>
        <v/>
      </c>
      <c r="AF10" s="166">
        <f>IF(VLOOKUP($A$10,数据!$A:$R,COLUMN(AF4),0)=0,"",VLOOKUP($A$10,数据!$A:$R,COLUMN(AF4),0))</f>
        <v/>
      </c>
      <c r="AG10" s="166">
        <f>IF(VLOOKUP($A$10,数据!$A:$R,COLUMN(AG4),0)=0,"",VLOOKUP($A$10,数据!$A:$R,COLUMN(AG4),0))</f>
        <v/>
      </c>
      <c r="AH10" s="166">
        <f>IF(VLOOKUP($A$10,数据!$A:$R,COLUMN(AH4),0)=0,"",VLOOKUP($A$10,数据!$A:$R,COLUMN(AH4),0))</f>
        <v/>
      </c>
      <c r="AI10" s="166">
        <f>IF(VLOOKUP($A$10,数据!$A:$R,COLUMN(AI4),0)=0,"",VLOOKUP($A$10,数据!$A:$R,COLUMN(AI4),0))</f>
        <v/>
      </c>
    </row>
    <row r="11" ht="27.75" customHeight="1" s="131">
      <c r="A11" s="38" t="inlineStr">
        <is>
          <t>实际达成率</t>
        </is>
      </c>
      <c r="B11" s="43">
        <f>IF(ISERROR(B10/(B7*100)),"",B10/(B7*100))</f>
        <v/>
      </c>
      <c r="C11" s="43">
        <f>IF(ISERROR(C10/(C7*100)),"",C10/(C7*100))</f>
        <v/>
      </c>
      <c r="D11" s="43">
        <f>IF(ISERROR(D10/(D7*100)),"",D10/(D7*100))</f>
        <v/>
      </c>
      <c r="E11" s="43">
        <f>IF(ISERROR(E10/(E7*100)),"",E10/(E7*100))</f>
        <v/>
      </c>
      <c r="F11" s="43">
        <f>IF(ISERROR(F10/(F7*100)),"",F10/(F7*100))</f>
        <v/>
      </c>
      <c r="G11" s="43">
        <f>IF(ISERROR(G10/(G7*100)),"",G10/(G7*100))</f>
        <v/>
      </c>
      <c r="H11" s="43">
        <f>IF(ISERROR(H10/(H7*100)),"",H10/(H7*100))</f>
        <v/>
      </c>
      <c r="I11" s="43">
        <f>IF(ISERROR(I10/(I7*100)),"",I10/(I7*100))</f>
        <v/>
      </c>
      <c r="J11" s="43">
        <f>IF(ISERROR(J10/(J7*100)),"",J10/(J7*100))</f>
        <v/>
      </c>
      <c r="K11" s="43">
        <f>IF(ISERROR(K10/(K7*100)),"",K10/(K7*100))</f>
        <v/>
      </c>
      <c r="L11" s="43">
        <f>IF(ISERROR(L10/(L7*100)),"",L10/(L7*100))</f>
        <v/>
      </c>
      <c r="M11" s="43">
        <f>IF(ISERROR(M10/(M7*100)),"",M10/(M7*100))</f>
        <v/>
      </c>
      <c r="N11" s="43">
        <f>IF(ISERROR(N10/(N7*100)),"",N10/(N7*100))</f>
        <v/>
      </c>
      <c r="O11" s="43">
        <f>IF(ISERROR(O10/(O7*100)),"",O10/(O7*100))</f>
        <v/>
      </c>
      <c r="P11" s="43">
        <f>IF(ISERROR(P10/(P7*100)),"",P10/(P7*100))</f>
        <v/>
      </c>
      <c r="Q11" s="43">
        <f>IF(ISERROR(Q10/(Q7*100)),"",Q10/(Q7*100))</f>
        <v/>
      </c>
      <c r="R11" s="43">
        <f>IF(ISERROR(R10/(R7*100)),"",R10/(R7*100))</f>
        <v/>
      </c>
      <c r="S11" s="43">
        <f>IF(ISERROR(S10/(S7*100)),"",S10/(S7*100))</f>
        <v/>
      </c>
      <c r="T11" s="43">
        <f>IF(ISERROR(T10/(T7*100)),"",T10/(T7*100))</f>
        <v/>
      </c>
      <c r="U11" s="43">
        <f>IF(ISERROR(U10/(U7*100)),"",U10/(U7*100))</f>
        <v/>
      </c>
      <c r="V11" s="43">
        <f>IF(ISERROR(V10/(V7*100)),"",V10/(V7*100))</f>
        <v/>
      </c>
      <c r="W11" s="43">
        <f>IF(ISERROR(W10/(W7*100)),"",W10/(W7*100))</f>
        <v/>
      </c>
      <c r="X11" s="43">
        <f>IF(ISERROR(X10/(X7*100)),"",X10/(X7*100))</f>
        <v/>
      </c>
      <c r="Y11" s="43">
        <f>IF(ISERROR(Y10/(Y7*100)),"",Y10/(Y7*100))</f>
        <v/>
      </c>
      <c r="Z11" s="43">
        <f>IF(ISERROR(Z10/(Z7*100)),"",Z10/(Z7*100))</f>
        <v/>
      </c>
      <c r="AA11" s="43">
        <f>IF(ISERROR(AA10/(AA7*100)),"",AA10/(AA7*100))</f>
        <v/>
      </c>
      <c r="AB11" s="43">
        <f>IF(ISERROR(AB10/(AB7*100)),"",AB10/(AB7*100))</f>
        <v/>
      </c>
      <c r="AC11" s="43">
        <f>IF(ISERROR(AC10/(AC7*100)),"",AC10/(AC7*100))</f>
        <v/>
      </c>
      <c r="AD11" s="43">
        <f>IF(ISERROR(AD10/(AD7*100)),"",AD10/(AD7*100))</f>
        <v/>
      </c>
      <c r="AE11" s="43">
        <f>IF(ISERROR(AE10/(AE7*100)),"",AE10/(AE7*100))</f>
        <v/>
      </c>
      <c r="AF11" s="43">
        <f>IF(ISERROR(AF10/(AF7*100)),"",AF10/(AF7*100))</f>
        <v/>
      </c>
      <c r="AG11" s="43">
        <f>IF(ISERROR(AG10/(AG7*100)),"",AG10/(AG7*100))</f>
        <v/>
      </c>
      <c r="AH11" s="43">
        <f>IF(ISERROR(AH10/(AH7*100)),"",AH10/(AH7*100))</f>
        <v/>
      </c>
      <c r="AI11" s="43">
        <f>IF(ISERROR(AI10/(AI7*100)),"",AI10/(AI7*100))</f>
        <v/>
      </c>
    </row>
    <row r="12" ht="25.5" customHeight="1" s="131">
      <c r="A12" s="36">
        <f>数据!A34</f>
        <v/>
      </c>
      <c r="B12" s="37">
        <f>IF(VLOOKUP($A$12,数据!$A:$R,COLUMN(B4),0)=0,"",VLOOKUP($A$12,数据!$A:$R,COLUMN(B4),0))</f>
        <v/>
      </c>
      <c r="C12" s="37">
        <f>IF(VLOOKUP($A$12,数据!$A:$R,COLUMN(C4),0)=0,"",VLOOKUP($A$12,数据!$A:$R,COLUMN(C4),0))</f>
        <v/>
      </c>
      <c r="D12" s="37">
        <f>IF(VLOOKUP($A$12,数据!$A:$R,COLUMN(D4),0)=0,"",VLOOKUP($A$12,数据!$A:$R,COLUMN(D4),0))</f>
        <v/>
      </c>
      <c r="E12" s="37">
        <f>IF(VLOOKUP($A$12,数据!$A:$R,COLUMN(E4),0)=0,"",VLOOKUP($A$12,数据!$A:$R,COLUMN(E4),0))</f>
        <v/>
      </c>
      <c r="F12" s="37">
        <f>IF(VLOOKUP($A$12,数据!$A:$R,COLUMN(F4),0)=0,"",VLOOKUP($A$12,数据!$A:$R,COLUMN(F4),0))</f>
        <v/>
      </c>
      <c r="G12" s="37">
        <f>IF(VLOOKUP($A$12,数据!$A:$R,COLUMN(G4),0)=0,"",VLOOKUP($A$12,数据!$A:$R,COLUMN(G4),0))</f>
        <v/>
      </c>
      <c r="H12" s="37">
        <f>IF(VLOOKUP($A$12,数据!$A:$R,COLUMN(H4),0)=0,"",VLOOKUP($A$12,数据!$A:$R,COLUMN(H4),0))</f>
        <v/>
      </c>
      <c r="I12" s="37">
        <f>IF(VLOOKUP($A$12,数据!$A:$R,COLUMN(I4),0)=0,"",VLOOKUP($A$12,数据!$A:$R,COLUMN(I4),0))</f>
        <v/>
      </c>
      <c r="J12" s="37">
        <f>IF(VLOOKUP($A$12,数据!$A:$R,COLUMN(J4),0)=0,"",VLOOKUP($A$12,数据!$A:$R,COLUMN(J4),0))</f>
        <v/>
      </c>
      <c r="K12" s="37">
        <f>IF(VLOOKUP($A$12,数据!$A:$R,COLUMN(K4),0)=0,"",VLOOKUP($A$12,数据!$A:$R,COLUMN(K4),0))</f>
        <v/>
      </c>
      <c r="L12" s="37">
        <f>IF(VLOOKUP($A$12,数据!$A:$R,COLUMN(L4),0)=0,"",VLOOKUP($A$12,数据!$A:$R,COLUMN(L4),0))</f>
        <v/>
      </c>
      <c r="M12" s="37">
        <f>IF(VLOOKUP($A$12,数据!$A:$R,COLUMN(M4),0)=0,"",VLOOKUP($A$12,数据!$A:$R,COLUMN(M4),0))</f>
        <v/>
      </c>
      <c r="N12" s="37">
        <f>IF(VLOOKUP($A$12,数据!$A:$R,COLUMN(N4),0)=0,"",VLOOKUP($A$12,数据!$A:$R,COLUMN(N4),0))</f>
        <v/>
      </c>
      <c r="O12" s="37">
        <f>IF(VLOOKUP($A$12,数据!$A:$R,COLUMN(O4),0)=0,"",VLOOKUP($A$12,数据!$A:$R,COLUMN(O4),0))</f>
        <v/>
      </c>
      <c r="P12" s="37">
        <f>IF(VLOOKUP($A$12,数据!$A:$R,COLUMN(P4),0)=0,"",VLOOKUP($A$12,数据!$A:$R,COLUMN(P4),0))</f>
        <v/>
      </c>
      <c r="Q12" s="37">
        <f>IF(VLOOKUP($A$12,数据!$A:$R,COLUMN(Q4),0)=0,"",VLOOKUP($A$12,数据!$A:$R,COLUMN(Q4),0))</f>
        <v/>
      </c>
      <c r="R12" s="37">
        <f>IF(VLOOKUP($A$12,数据!$A:$R,COLUMN(R4),0)=0,"",VLOOKUP($A$12,数据!$A:$R,COLUMN(R4),0))</f>
        <v/>
      </c>
      <c r="S12" s="37">
        <f>IF(VLOOKUP($A$12,数据!$A:$R,COLUMN(S4),0)=0,"",VLOOKUP($A$12,数据!$A:$R,COLUMN(S4),0))</f>
        <v/>
      </c>
      <c r="T12" s="37">
        <f>IF(VLOOKUP($A$12,数据!$A:$R,COLUMN(T4),0)=0,"",VLOOKUP($A$12,数据!$A:$R,COLUMN(T4),0))</f>
        <v/>
      </c>
      <c r="U12" s="37">
        <f>IF(VLOOKUP($A$12,数据!$A:$R,COLUMN(U4),0)=0,"",VLOOKUP($A$12,数据!$A:$R,COLUMN(U4),0))</f>
        <v/>
      </c>
      <c r="V12" s="37">
        <f>IF(VLOOKUP($A$12,数据!$A:$R,COLUMN(V4),0)=0,"",VLOOKUP($A$12,数据!$A:$R,COLUMN(V4),0))</f>
        <v/>
      </c>
      <c r="W12" s="37">
        <f>IF(VLOOKUP($A$12,数据!$A:$R,COLUMN(W4),0)=0,"",VLOOKUP($A$12,数据!$A:$R,COLUMN(W4),0))</f>
        <v/>
      </c>
      <c r="X12" s="37">
        <f>IF(VLOOKUP($A$12,数据!$A:$R,COLUMN(X4),0)=0,"",VLOOKUP($A$12,数据!$A:$R,COLUMN(X4),0))</f>
        <v/>
      </c>
      <c r="Y12" s="37">
        <f>IF(VLOOKUP($A$12,数据!$A:$R,COLUMN(Y4),0)=0,"",VLOOKUP($A$12,数据!$A:$R,COLUMN(Y4),0))</f>
        <v/>
      </c>
      <c r="Z12" s="37">
        <f>IF(VLOOKUP($A$12,数据!$A:$R,COLUMN(Z4),0)=0,"",VLOOKUP($A$12,数据!$A:$R,COLUMN(Z4),0))</f>
        <v/>
      </c>
      <c r="AA12" s="37">
        <f>IF(VLOOKUP($A$12,数据!$A:$R,COLUMN(AA4),0)=0,"",VLOOKUP($A$12,数据!$A:$R,COLUMN(AA4),0))</f>
        <v/>
      </c>
      <c r="AB12" s="37">
        <f>IF(VLOOKUP($A$12,数据!$A:$R,COLUMN(AB4),0)=0,"",VLOOKUP($A$12,数据!$A:$R,COLUMN(AB4),0))</f>
        <v/>
      </c>
      <c r="AC12" s="37">
        <f>IF(VLOOKUP($A$12,数据!$A:$R,COLUMN(AC4),0)=0,"",VLOOKUP($A$12,数据!$A:$R,COLUMN(AC4),0))</f>
        <v/>
      </c>
      <c r="AD12" s="37">
        <f>IF(VLOOKUP($A$12,数据!$A:$R,COLUMN(AD4),0)=0,"",VLOOKUP($A$12,数据!$A:$R,COLUMN(AD4),0))</f>
        <v/>
      </c>
      <c r="AE12" s="37">
        <f>IF(VLOOKUP($A$12,数据!$A:$R,COLUMN(AE4),0)=0,"",VLOOKUP($A$12,数据!$A:$R,COLUMN(AE4),0))</f>
        <v/>
      </c>
      <c r="AF12" s="37">
        <f>IF(VLOOKUP($A$12,数据!$A:$R,COLUMN(AF4),0)=0,"",VLOOKUP($A$12,数据!$A:$R,COLUMN(AF4),0))</f>
        <v/>
      </c>
      <c r="AG12" s="37">
        <f>IF(VLOOKUP($A$12,数据!$A:$R,COLUMN(AG4),0)=0,"",VLOOKUP($A$12,数据!$A:$R,COLUMN(AG4),0))</f>
        <v/>
      </c>
      <c r="AH12" s="37">
        <f>IF(VLOOKUP($A$12,数据!$A:$R,COLUMN(AH4),0)=0,"",VLOOKUP($A$12,数据!$A:$R,COLUMN(AH4),0))</f>
        <v/>
      </c>
      <c r="AI12" s="37">
        <f>IF(VLOOKUP($A$12,数据!$A:$R,COLUMN(AI4),0)=0,"",VLOOKUP($A$12,数据!$A:$R,COLUMN(AI4),0))</f>
        <v/>
      </c>
    </row>
    <row r="13" ht="25.5" customHeight="1" s="131">
      <c r="A13" s="36">
        <f>数据!A35</f>
        <v/>
      </c>
      <c r="B13" s="37">
        <f>IF(VLOOKUP($A$13,数据!$A:$R,COLUMN(B5),0)=0,"",VLOOKUP($A$13,数据!$A:$R,COLUMN(B5),0))</f>
        <v/>
      </c>
      <c r="C13" s="37">
        <f>IF(VLOOKUP($A$13,数据!$A:$R,COLUMN(C5),0)=0,"",VLOOKUP($A$13,数据!$A:$R,COLUMN(C5),0))</f>
        <v/>
      </c>
      <c r="D13" s="37">
        <f>IF(VLOOKUP($A$13,数据!$A:$R,COLUMN(D5),0)=0,"",VLOOKUP($A$13,数据!$A:$R,COLUMN(D5),0))</f>
        <v/>
      </c>
      <c r="E13" s="37">
        <f>IF(VLOOKUP($A$13,数据!$A:$R,COLUMN(E5),0)=0,"",VLOOKUP($A$13,数据!$A:$R,COLUMN(E5),0))</f>
        <v/>
      </c>
      <c r="F13" s="37">
        <f>IF(VLOOKUP($A$13,数据!$A:$R,COLUMN(F5),0)=0,"",VLOOKUP($A$13,数据!$A:$R,COLUMN(F5),0))</f>
        <v/>
      </c>
      <c r="G13" s="37">
        <f>IF(VLOOKUP($A$13,数据!$A:$R,COLUMN(G5),0)=0,"",VLOOKUP($A$13,数据!$A:$R,COLUMN(G5),0))</f>
        <v/>
      </c>
      <c r="H13" s="37">
        <f>IF(VLOOKUP($A$13,数据!$A:$R,COLUMN(H5),0)=0,"",VLOOKUP($A$13,数据!$A:$R,COLUMN(H5),0))</f>
        <v/>
      </c>
      <c r="I13" s="37">
        <f>IF(VLOOKUP($A$13,数据!$A:$R,COLUMN(I5),0)=0,"",VLOOKUP($A$13,数据!$A:$R,COLUMN(I5),0))</f>
        <v/>
      </c>
      <c r="J13" s="37">
        <f>IF(VLOOKUP($A$13,数据!$A:$R,COLUMN(J5),0)=0,"",VLOOKUP($A$13,数据!$A:$R,COLUMN(J5),0))</f>
        <v/>
      </c>
      <c r="K13" s="37">
        <f>IF(VLOOKUP($A$13,数据!$A:$R,COLUMN(K5),0)=0,"",VLOOKUP($A$13,数据!$A:$R,COLUMN(K5),0))</f>
        <v/>
      </c>
      <c r="L13" s="37">
        <f>IF(VLOOKUP($A$13,数据!$A:$R,COLUMN(L5),0)=0,"",VLOOKUP($A$13,数据!$A:$R,COLUMN(L5),0))</f>
        <v/>
      </c>
      <c r="M13" s="37">
        <f>IF(VLOOKUP($A$13,数据!$A:$R,COLUMN(M5),0)=0,"",VLOOKUP($A$13,数据!$A:$R,COLUMN(M5),0))</f>
        <v/>
      </c>
      <c r="N13" s="37">
        <f>IF(VLOOKUP($A$13,数据!$A:$R,COLUMN(N5),0)=0,"",VLOOKUP($A$13,数据!$A:$R,COLUMN(N5),0))</f>
        <v/>
      </c>
      <c r="O13" s="37">
        <f>IF(VLOOKUP($A$13,数据!$A:$R,COLUMN(O5),0)=0,"",VLOOKUP($A$13,数据!$A:$R,COLUMN(O5),0))</f>
        <v/>
      </c>
      <c r="P13" s="37">
        <f>IF(VLOOKUP($A$13,数据!$A:$R,COLUMN(P5),0)=0,"",VLOOKUP($A$13,数据!$A:$R,COLUMN(P5),0))</f>
        <v/>
      </c>
      <c r="Q13" s="37">
        <f>IF(VLOOKUP($A$13,数据!$A:$R,COLUMN(Q5),0)=0,"",VLOOKUP($A$13,数据!$A:$R,COLUMN(Q5),0))</f>
        <v/>
      </c>
      <c r="R13" s="37">
        <f>IF(VLOOKUP($A$13,数据!$A:$R,COLUMN(R5),0)=0,"",VLOOKUP($A$13,数据!$A:$R,COLUMN(R5),0))</f>
        <v/>
      </c>
      <c r="S13" s="37">
        <f>IF(VLOOKUP($A$13,数据!$A:$R,COLUMN(S5),0)=0,"",VLOOKUP($A$13,数据!$A:$R,COLUMN(S5),0))</f>
        <v/>
      </c>
      <c r="T13" s="37">
        <f>IF(VLOOKUP($A$13,数据!$A:$R,COLUMN(T5),0)=0,"",VLOOKUP($A$13,数据!$A:$R,COLUMN(T5),0))</f>
        <v/>
      </c>
      <c r="U13" s="37">
        <f>IF(VLOOKUP($A$13,数据!$A:$R,COLUMN(U5),0)=0,"",VLOOKUP($A$13,数据!$A:$R,COLUMN(U5),0))</f>
        <v/>
      </c>
      <c r="V13" s="37">
        <f>IF(VLOOKUP($A$13,数据!$A:$R,COLUMN(V5),0)=0,"",VLOOKUP($A$13,数据!$A:$R,COLUMN(V5),0))</f>
        <v/>
      </c>
      <c r="W13" s="37">
        <f>IF(VLOOKUP($A$13,数据!$A:$R,COLUMN(W5),0)=0,"",VLOOKUP($A$13,数据!$A:$R,COLUMN(W5),0))</f>
        <v/>
      </c>
      <c r="X13" s="37">
        <f>IF(VLOOKUP($A$13,数据!$A:$R,COLUMN(X5),0)=0,"",VLOOKUP($A$13,数据!$A:$R,COLUMN(X5),0))</f>
        <v/>
      </c>
      <c r="Y13" s="37">
        <f>IF(VLOOKUP($A$13,数据!$A:$R,COLUMN(Y5),0)=0,"",VLOOKUP($A$13,数据!$A:$R,COLUMN(Y5),0))</f>
        <v/>
      </c>
      <c r="Z13" s="37">
        <f>IF(VLOOKUP($A$13,数据!$A:$R,COLUMN(Z5),0)=0,"",VLOOKUP($A$13,数据!$A:$R,COLUMN(Z5),0))</f>
        <v/>
      </c>
      <c r="AA13" s="37">
        <f>IF(VLOOKUP($A$13,数据!$A:$R,COLUMN(AA5),0)=0,"",VLOOKUP($A$13,数据!$A:$R,COLUMN(AA5),0))</f>
        <v/>
      </c>
      <c r="AB13" s="37">
        <f>IF(VLOOKUP($A$13,数据!$A:$R,COLUMN(AB5),0)=0,"",VLOOKUP($A$13,数据!$A:$R,COLUMN(AB5),0))</f>
        <v/>
      </c>
      <c r="AC13" s="37">
        <f>IF(VLOOKUP($A$13,数据!$A:$R,COLUMN(AC5),0)=0,"",VLOOKUP($A$13,数据!$A:$R,COLUMN(AC5),0))</f>
        <v/>
      </c>
      <c r="AD13" s="37">
        <f>IF(VLOOKUP($A$13,数据!$A:$R,COLUMN(AD5),0)=0,"",VLOOKUP($A$13,数据!$A:$R,COLUMN(AD5),0))</f>
        <v/>
      </c>
      <c r="AE13" s="37">
        <f>IF(VLOOKUP($A$13,数据!$A:$R,COLUMN(AE5),0)=0,"",VLOOKUP($A$13,数据!$A:$R,COLUMN(AE5),0))</f>
        <v/>
      </c>
      <c r="AF13" s="37">
        <f>IF(VLOOKUP($A$13,数据!$A:$R,COLUMN(AF5),0)=0,"",VLOOKUP($A$13,数据!$A:$R,COLUMN(AF5),0))</f>
        <v/>
      </c>
      <c r="AG13" s="37">
        <f>IF(VLOOKUP($A$13,数据!$A:$R,COLUMN(AG5),0)=0,"",VLOOKUP($A$13,数据!$A:$R,COLUMN(AG5),0))</f>
        <v/>
      </c>
      <c r="AH13" s="37">
        <f>IF(VLOOKUP($A$13,数据!$A:$R,COLUMN(AH5),0)=0,"",VLOOKUP($A$13,数据!$A:$R,COLUMN(AH5),0))</f>
        <v/>
      </c>
      <c r="AI13" s="37">
        <f>IF(VLOOKUP($A$13,数据!$A:$R,COLUMN(AI5),0)=0,"",VLOOKUP($A$13,数据!$A:$R,COLUMN(AI5),0))</f>
        <v/>
      </c>
    </row>
    <row r="14" ht="25.5" customHeight="1" s="131">
      <c r="A14" s="36">
        <f>数据!A36</f>
        <v/>
      </c>
      <c r="B14" s="37">
        <f>IF(VLOOKUP($A$14,数据!$A:$R,COLUMN(B6),0)=0,"",VLOOKUP($A$14,数据!$A:$R,COLUMN(B6),0))</f>
        <v/>
      </c>
      <c r="C14" s="37">
        <f>IF(VLOOKUP($A$14,数据!$A:$R,COLUMN(C6),0)=0,"",VLOOKUP($A$14,数据!$A:$R,COLUMN(C6),0))</f>
        <v/>
      </c>
      <c r="D14" s="37">
        <f>IF(VLOOKUP($A$14,数据!$A:$R,COLUMN(D6),0)=0,"",VLOOKUP($A$14,数据!$A:$R,COLUMN(D6),0))</f>
        <v/>
      </c>
      <c r="E14" s="37">
        <f>IF(VLOOKUP($A$14,数据!$A:$R,COLUMN(E6),0)=0,"",VLOOKUP($A$14,数据!$A:$R,COLUMN(E6),0))</f>
        <v/>
      </c>
      <c r="F14" s="37">
        <f>IF(VLOOKUP($A$14,数据!$A:$R,COLUMN(F6),0)=0,"",VLOOKUP($A$14,数据!$A:$R,COLUMN(F6),0))</f>
        <v/>
      </c>
      <c r="G14" s="37">
        <f>IF(VLOOKUP($A$14,数据!$A:$R,COLUMN(G6),0)=0,"",VLOOKUP($A$14,数据!$A:$R,COLUMN(G6),0))</f>
        <v/>
      </c>
      <c r="H14" s="37">
        <f>IF(VLOOKUP($A$14,数据!$A:$R,COLUMN(H6),0)=0,"",VLOOKUP($A$14,数据!$A:$R,COLUMN(H6),0))</f>
        <v/>
      </c>
      <c r="I14" s="37">
        <f>IF(VLOOKUP($A$14,数据!$A:$R,COLUMN(I6),0)=0,"",VLOOKUP($A$14,数据!$A:$R,COLUMN(I6),0))</f>
        <v/>
      </c>
      <c r="J14" s="37">
        <f>IF(VLOOKUP($A$14,数据!$A:$R,COLUMN(J6),0)=0,"",VLOOKUP($A$14,数据!$A:$R,COLUMN(J6),0))</f>
        <v/>
      </c>
      <c r="K14" s="37">
        <f>IF(VLOOKUP($A$14,数据!$A:$R,COLUMN(K6),0)=0,"",VLOOKUP($A$14,数据!$A:$R,COLUMN(K6),0))</f>
        <v/>
      </c>
      <c r="L14" s="37">
        <f>IF(VLOOKUP($A$14,数据!$A:$R,COLUMN(L6),0)=0,"",VLOOKUP($A$14,数据!$A:$R,COLUMN(L6),0))</f>
        <v/>
      </c>
      <c r="M14" s="37">
        <f>IF(VLOOKUP($A$14,数据!$A:$R,COLUMN(M6),0)=0,"",VLOOKUP($A$14,数据!$A:$R,COLUMN(M6),0))</f>
        <v/>
      </c>
      <c r="N14" s="37">
        <f>IF(VLOOKUP($A$14,数据!$A:$R,COLUMN(N6),0)=0,"",VLOOKUP($A$14,数据!$A:$R,COLUMN(N6),0))</f>
        <v/>
      </c>
      <c r="O14" s="37">
        <f>IF(VLOOKUP($A$14,数据!$A:$R,COLUMN(O6),0)=0,"",VLOOKUP($A$14,数据!$A:$R,COLUMN(O6),0))</f>
        <v/>
      </c>
      <c r="P14" s="37">
        <f>IF(VLOOKUP($A$14,数据!$A:$R,COLUMN(P6),0)=0,"",VLOOKUP($A$14,数据!$A:$R,COLUMN(P6),0))</f>
        <v/>
      </c>
      <c r="Q14" s="37">
        <f>IF(VLOOKUP($A$14,数据!$A:$R,COLUMN(Q6),0)=0,"",VLOOKUP($A$14,数据!$A:$R,COLUMN(Q6),0))</f>
        <v/>
      </c>
      <c r="R14" s="37">
        <f>IF(VLOOKUP($A$14,数据!$A:$R,COLUMN(R6),0)=0,"",VLOOKUP($A$14,数据!$A:$R,COLUMN(R6),0))</f>
        <v/>
      </c>
      <c r="S14" s="37">
        <f>IF(VLOOKUP($A$14,数据!$A:$R,COLUMN(S6),0)=0,"",VLOOKUP($A$14,数据!$A:$R,COLUMN(S6),0))</f>
        <v/>
      </c>
      <c r="T14" s="37">
        <f>IF(VLOOKUP($A$14,数据!$A:$R,COLUMN(T6),0)=0,"",VLOOKUP($A$14,数据!$A:$R,COLUMN(T6),0))</f>
        <v/>
      </c>
      <c r="U14" s="37">
        <f>IF(VLOOKUP($A$14,数据!$A:$R,COLUMN(U6),0)=0,"",VLOOKUP($A$14,数据!$A:$R,COLUMN(U6),0))</f>
        <v/>
      </c>
      <c r="V14" s="37">
        <f>IF(VLOOKUP($A$14,数据!$A:$R,COLUMN(V6),0)=0,"",VLOOKUP($A$14,数据!$A:$R,COLUMN(V6),0))</f>
        <v/>
      </c>
      <c r="W14" s="37">
        <f>IF(VLOOKUP($A$14,数据!$A:$R,COLUMN(W6),0)=0,"",VLOOKUP($A$14,数据!$A:$R,COLUMN(W6),0))</f>
        <v/>
      </c>
      <c r="X14" s="37">
        <f>IF(VLOOKUP($A$14,数据!$A:$R,COLUMN(X6),0)=0,"",VLOOKUP($A$14,数据!$A:$R,COLUMN(X6),0))</f>
        <v/>
      </c>
      <c r="Y14" s="37">
        <f>IF(VLOOKUP($A$14,数据!$A:$R,COLUMN(Y6),0)=0,"",VLOOKUP($A$14,数据!$A:$R,COLUMN(Y6),0))</f>
        <v/>
      </c>
      <c r="Z14" s="37">
        <f>IF(VLOOKUP($A$14,数据!$A:$R,COLUMN(Z6),0)=0,"",VLOOKUP($A$14,数据!$A:$R,COLUMN(Z6),0))</f>
        <v/>
      </c>
      <c r="AA14" s="37">
        <f>IF(VLOOKUP($A$14,数据!$A:$R,COLUMN(AA6),0)=0,"",VLOOKUP($A$14,数据!$A:$R,COLUMN(AA6),0))</f>
        <v/>
      </c>
      <c r="AB14" s="37">
        <f>IF(VLOOKUP($A$14,数据!$A:$R,COLUMN(AB6),0)=0,"",VLOOKUP($A$14,数据!$A:$R,COLUMN(AB6),0))</f>
        <v/>
      </c>
      <c r="AC14" s="37">
        <f>IF(VLOOKUP($A$14,数据!$A:$R,COLUMN(AC6),0)=0,"",VLOOKUP($A$14,数据!$A:$R,COLUMN(AC6),0))</f>
        <v/>
      </c>
      <c r="AD14" s="37">
        <f>IF(VLOOKUP($A$14,数据!$A:$R,COLUMN(AD6),0)=0,"",VLOOKUP($A$14,数据!$A:$R,COLUMN(AD6),0))</f>
        <v/>
      </c>
      <c r="AE14" s="37">
        <f>IF(VLOOKUP($A$14,数据!$A:$R,COLUMN(AE6),0)=0,"",VLOOKUP($A$14,数据!$A:$R,COLUMN(AE6),0))</f>
        <v/>
      </c>
      <c r="AF14" s="37">
        <f>IF(VLOOKUP($A$14,数据!$A:$R,COLUMN(AF6),0)=0,"",VLOOKUP($A$14,数据!$A:$R,COLUMN(AF6),0))</f>
        <v/>
      </c>
      <c r="AG14" s="37">
        <f>IF(VLOOKUP($A$14,数据!$A:$R,COLUMN(AG6),0)=0,"",VLOOKUP($A$14,数据!$A:$R,COLUMN(AG6),0))</f>
        <v/>
      </c>
      <c r="AH14" s="37">
        <f>IF(VLOOKUP($A$14,数据!$A:$R,COLUMN(AH6),0)=0,"",VLOOKUP($A$14,数据!$A:$R,COLUMN(AH6),0))</f>
        <v/>
      </c>
      <c r="AI14" s="37">
        <f>IF(VLOOKUP($A$14,数据!$A:$R,COLUMN(AI6),0)=0,"",VLOOKUP($A$14,数据!$A:$R,COLUMN(AI6),0))</f>
        <v/>
      </c>
    </row>
    <row r="15" ht="25.5" customHeight="1" s="131">
      <c r="A15" s="36">
        <f>数据!A37</f>
        <v/>
      </c>
      <c r="B15" s="37">
        <f>IF(VLOOKUP($A$15,数据!$A:$R,COLUMN(B7),0)=0,"",VLOOKUP($A$15,数据!$A:$R,COLUMN(B7),0))</f>
        <v/>
      </c>
      <c r="C15" s="37">
        <f>IF(VLOOKUP($A$15,数据!$A:$R,COLUMN(C7),0)=0,"",VLOOKUP($A$15,数据!$A:$R,COLUMN(C7),0))</f>
        <v/>
      </c>
      <c r="D15" s="37">
        <f>IF(VLOOKUP($A$15,数据!$A:$R,COLUMN(D7),0)=0,"",VLOOKUP($A$15,数据!$A:$R,COLUMN(D7),0))</f>
        <v/>
      </c>
      <c r="E15" s="37">
        <f>IF(VLOOKUP($A$15,数据!$A:$R,COLUMN(E7),0)=0,"",VLOOKUP($A$15,数据!$A:$R,COLUMN(E7),0))</f>
        <v/>
      </c>
      <c r="F15" s="37">
        <f>IF(VLOOKUP($A$15,数据!$A:$R,COLUMN(F7),0)=0,"",VLOOKUP($A$15,数据!$A:$R,COLUMN(F7),0))</f>
        <v/>
      </c>
      <c r="G15" s="37">
        <f>IF(VLOOKUP($A$15,数据!$A:$R,COLUMN(G7),0)=0,"",VLOOKUP($A$15,数据!$A:$R,COLUMN(G7),0))</f>
        <v/>
      </c>
      <c r="H15" s="37">
        <f>IF(VLOOKUP($A$15,数据!$A:$R,COLUMN(H7),0)=0,"",VLOOKUP($A$15,数据!$A:$R,COLUMN(H7),0))</f>
        <v/>
      </c>
      <c r="I15" s="37">
        <f>IF(VLOOKUP($A$15,数据!$A:$R,COLUMN(I7),0)=0,"",VLOOKUP($A$15,数据!$A:$R,COLUMN(I7),0))</f>
        <v/>
      </c>
      <c r="J15" s="37">
        <f>IF(VLOOKUP($A$15,数据!$A:$R,COLUMN(J7),0)=0,"",VLOOKUP($A$15,数据!$A:$R,COLUMN(J7),0))</f>
        <v/>
      </c>
      <c r="K15" s="37">
        <f>IF(VLOOKUP($A$15,数据!$A:$R,COLUMN(K7),0)=0,"",VLOOKUP($A$15,数据!$A:$R,COLUMN(K7),0))</f>
        <v/>
      </c>
      <c r="L15" s="37">
        <f>IF(VLOOKUP($A$15,数据!$A:$R,COLUMN(L7),0)=0,"",VLOOKUP($A$15,数据!$A:$R,COLUMN(L7),0))</f>
        <v/>
      </c>
      <c r="M15" s="37">
        <f>IF(VLOOKUP($A$15,数据!$A:$R,COLUMN(M7),0)=0,"",VLOOKUP($A$15,数据!$A:$R,COLUMN(M7),0))</f>
        <v/>
      </c>
      <c r="N15" s="37">
        <f>IF(VLOOKUP($A$15,数据!$A:$R,COLUMN(N7),0)=0,"",VLOOKUP($A$15,数据!$A:$R,COLUMN(N7),0))</f>
        <v/>
      </c>
      <c r="O15" s="37">
        <f>IF(VLOOKUP($A$15,数据!$A:$R,COLUMN(O7),0)=0,"",VLOOKUP($A$15,数据!$A:$R,COLUMN(O7),0))</f>
        <v/>
      </c>
      <c r="P15" s="37">
        <f>IF(VLOOKUP($A$15,数据!$A:$R,COLUMN(P7),0)=0,"",VLOOKUP($A$15,数据!$A:$R,COLUMN(P7),0))</f>
        <v/>
      </c>
      <c r="Q15" s="37">
        <f>IF(VLOOKUP($A$15,数据!$A:$R,COLUMN(Q7),0)=0,"",VLOOKUP($A$15,数据!$A:$R,COLUMN(Q7),0))</f>
        <v/>
      </c>
      <c r="R15" s="37">
        <f>IF(VLOOKUP($A$15,数据!$A:$R,COLUMN(R7),0)=0,"",VLOOKUP($A$15,数据!$A:$R,COLUMN(R7),0))</f>
        <v/>
      </c>
      <c r="S15" s="37">
        <f>IF(VLOOKUP($A$15,数据!$A:$R,COLUMN(S7),0)=0,"",VLOOKUP($A$15,数据!$A:$R,COLUMN(S7),0))</f>
        <v/>
      </c>
      <c r="T15" s="37">
        <f>IF(VLOOKUP($A$15,数据!$A:$R,COLUMN(T7),0)=0,"",VLOOKUP($A$15,数据!$A:$R,COLUMN(T7),0))</f>
        <v/>
      </c>
      <c r="U15" s="37">
        <f>IF(VLOOKUP($A$15,数据!$A:$R,COLUMN(U7),0)=0,"",VLOOKUP($A$15,数据!$A:$R,COLUMN(U7),0))</f>
        <v/>
      </c>
      <c r="V15" s="37">
        <f>IF(VLOOKUP($A$15,数据!$A:$R,COLUMN(V7),0)=0,"",VLOOKUP($A$15,数据!$A:$R,COLUMN(V7),0))</f>
        <v/>
      </c>
      <c r="W15" s="37">
        <f>IF(VLOOKUP($A$15,数据!$A:$R,COLUMN(W7),0)=0,"",VLOOKUP($A$15,数据!$A:$R,COLUMN(W7),0))</f>
        <v/>
      </c>
      <c r="X15" s="37">
        <f>IF(VLOOKUP($A$15,数据!$A:$R,COLUMN(X7),0)=0,"",VLOOKUP($A$15,数据!$A:$R,COLUMN(X7),0))</f>
        <v/>
      </c>
      <c r="Y15" s="37">
        <f>IF(VLOOKUP($A$15,数据!$A:$R,COLUMN(Y7),0)=0,"",VLOOKUP($A$15,数据!$A:$R,COLUMN(Y7),0))</f>
        <v/>
      </c>
      <c r="Z15" s="37">
        <f>IF(VLOOKUP($A$15,数据!$A:$R,COLUMN(Z7),0)=0,"",VLOOKUP($A$15,数据!$A:$R,COLUMN(Z7),0))</f>
        <v/>
      </c>
      <c r="AA15" s="37">
        <f>IF(VLOOKUP($A$15,数据!$A:$R,COLUMN(AA7),0)=0,"",VLOOKUP($A$15,数据!$A:$R,COLUMN(AA7),0))</f>
        <v/>
      </c>
      <c r="AB15" s="37">
        <f>IF(VLOOKUP($A$15,数据!$A:$R,COLUMN(AB7),0)=0,"",VLOOKUP($A$15,数据!$A:$R,COLUMN(AB7),0))</f>
        <v/>
      </c>
      <c r="AC15" s="37">
        <f>IF(VLOOKUP($A$15,数据!$A:$R,COLUMN(AC7),0)=0,"",VLOOKUP($A$15,数据!$A:$R,COLUMN(AC7),0))</f>
        <v/>
      </c>
      <c r="AD15" s="37">
        <f>IF(VLOOKUP($A$15,数据!$A:$R,COLUMN(AD7),0)=0,"",VLOOKUP($A$15,数据!$A:$R,COLUMN(AD7),0))</f>
        <v/>
      </c>
      <c r="AE15" s="37">
        <f>IF(VLOOKUP($A$15,数据!$A:$R,COLUMN(AE7),0)=0,"",VLOOKUP($A$15,数据!$A:$R,COLUMN(AE7),0))</f>
        <v/>
      </c>
      <c r="AF15" s="37">
        <f>IF(VLOOKUP($A$15,数据!$A:$R,COLUMN(AF7),0)=0,"",VLOOKUP($A$15,数据!$A:$R,COLUMN(AF7),0))</f>
        <v/>
      </c>
      <c r="AG15" s="37">
        <f>IF(VLOOKUP($A$15,数据!$A:$R,COLUMN(AG7),0)=0,"",VLOOKUP($A$15,数据!$A:$R,COLUMN(AG7),0))</f>
        <v/>
      </c>
      <c r="AH15" s="37">
        <f>IF(VLOOKUP($A$15,数据!$A:$R,COLUMN(AH7),0)=0,"",VLOOKUP($A$15,数据!$A:$R,COLUMN(AH7),0))</f>
        <v/>
      </c>
      <c r="AI15" s="37">
        <f>IF(VLOOKUP($A$15,数据!$A:$R,COLUMN(AI7),0)=0,"",VLOOKUP($A$15,数据!$A:$R,COLUMN(AI7),0))</f>
        <v/>
      </c>
    </row>
    <row r="16" ht="25.5" customHeight="1" s="131">
      <c r="A16" s="36">
        <f>数据!A38</f>
        <v/>
      </c>
      <c r="B16" s="37">
        <f>IF(VLOOKUP($A$16,数据!$A:$R,COLUMN(B8),0)=0,"",VLOOKUP($A$16,数据!$A:$R,COLUMN(B8),0))</f>
        <v/>
      </c>
      <c r="C16" s="37">
        <f>IF(VLOOKUP($A$16,数据!$A:$R,COLUMN(C8),0)=0,"",VLOOKUP($A$16,数据!$A:$R,COLUMN(C8),0))</f>
        <v/>
      </c>
      <c r="D16" s="37">
        <f>IF(VLOOKUP($A$16,数据!$A:$R,COLUMN(D8),0)=0,"",VLOOKUP($A$16,数据!$A:$R,COLUMN(D8),0))</f>
        <v/>
      </c>
      <c r="E16" s="37">
        <f>IF(VLOOKUP($A$16,数据!$A:$R,COLUMN(E8),0)=0,"",VLOOKUP($A$16,数据!$A:$R,COLUMN(E8),0))</f>
        <v/>
      </c>
      <c r="F16" s="37">
        <f>IF(VLOOKUP($A$16,数据!$A:$R,COLUMN(F8),0)=0,"",VLOOKUP($A$16,数据!$A:$R,COLUMN(F8),0))</f>
        <v/>
      </c>
      <c r="G16" s="37">
        <f>IF(VLOOKUP($A$16,数据!$A:$R,COLUMN(G8),0)=0,"",VLOOKUP($A$16,数据!$A:$R,COLUMN(G8),0))</f>
        <v/>
      </c>
      <c r="H16" s="37">
        <f>IF(VLOOKUP($A$16,数据!$A:$R,COLUMN(H8),0)=0,"",VLOOKUP($A$16,数据!$A:$R,COLUMN(H8),0))</f>
        <v/>
      </c>
      <c r="I16" s="37">
        <f>IF(VLOOKUP($A$16,数据!$A:$R,COLUMN(I8),0)=0,"",VLOOKUP($A$16,数据!$A:$R,COLUMN(I8),0))</f>
        <v/>
      </c>
      <c r="J16" s="37">
        <f>IF(VLOOKUP($A$16,数据!$A:$R,COLUMN(J8),0)=0,"",VLOOKUP($A$16,数据!$A:$R,COLUMN(J8),0))</f>
        <v/>
      </c>
      <c r="K16" s="37">
        <f>IF(VLOOKUP($A$16,数据!$A:$R,COLUMN(K8),0)=0,"",VLOOKUP($A$16,数据!$A:$R,COLUMN(K8),0))</f>
        <v/>
      </c>
      <c r="L16" s="37">
        <f>IF(VLOOKUP($A$16,数据!$A:$R,COLUMN(L8),0)=0,"",VLOOKUP($A$16,数据!$A:$R,COLUMN(L8),0))</f>
        <v/>
      </c>
      <c r="M16" s="37">
        <f>IF(VLOOKUP($A$16,数据!$A:$R,COLUMN(M8),0)=0,"",VLOOKUP($A$16,数据!$A:$R,COLUMN(M8),0))</f>
        <v/>
      </c>
      <c r="N16" s="37">
        <f>IF(VLOOKUP($A$16,数据!$A:$R,COLUMN(N8),0)=0,"",VLOOKUP($A$16,数据!$A:$R,COLUMN(N8),0))</f>
        <v/>
      </c>
      <c r="O16" s="37">
        <f>IF(VLOOKUP($A$16,数据!$A:$R,COLUMN(O8),0)=0,"",VLOOKUP($A$16,数据!$A:$R,COLUMN(O8),0))</f>
        <v/>
      </c>
      <c r="P16" s="37">
        <f>IF(VLOOKUP($A$16,数据!$A:$R,COLUMN(P8),0)=0,"",VLOOKUP($A$16,数据!$A:$R,COLUMN(P8),0))</f>
        <v/>
      </c>
      <c r="Q16" s="37">
        <f>IF(VLOOKUP($A$16,数据!$A:$R,COLUMN(Q8),0)=0,"",VLOOKUP($A$16,数据!$A:$R,COLUMN(Q8),0))</f>
        <v/>
      </c>
      <c r="R16" s="37">
        <f>IF(VLOOKUP($A$16,数据!$A:$R,COLUMN(R8),0)=0,"",VLOOKUP($A$16,数据!$A:$R,COLUMN(R8),0))</f>
        <v/>
      </c>
      <c r="S16" s="37">
        <f>IF(VLOOKUP($A$16,数据!$A:$R,COLUMN(S8),0)=0,"",VLOOKUP($A$16,数据!$A:$R,COLUMN(S8),0))</f>
        <v/>
      </c>
      <c r="T16" s="37">
        <f>IF(VLOOKUP($A$16,数据!$A:$R,COLUMN(T8),0)=0,"",VLOOKUP($A$16,数据!$A:$R,COLUMN(T8),0))</f>
        <v/>
      </c>
      <c r="U16" s="37">
        <f>IF(VLOOKUP($A$16,数据!$A:$R,COLUMN(U8),0)=0,"",VLOOKUP($A$16,数据!$A:$R,COLUMN(U8),0))</f>
        <v/>
      </c>
      <c r="V16" s="37">
        <f>IF(VLOOKUP($A$16,数据!$A:$R,COLUMN(V8),0)=0,"",VLOOKUP($A$16,数据!$A:$R,COLUMN(V8),0))</f>
        <v/>
      </c>
      <c r="W16" s="37">
        <f>IF(VLOOKUP($A$16,数据!$A:$R,COLUMN(W8),0)=0,"",VLOOKUP($A$16,数据!$A:$R,COLUMN(W8),0))</f>
        <v/>
      </c>
      <c r="X16" s="37">
        <f>IF(VLOOKUP($A$16,数据!$A:$R,COLUMN(X8),0)=0,"",VLOOKUP($A$16,数据!$A:$R,COLUMN(X8),0))</f>
        <v/>
      </c>
      <c r="Y16" s="37">
        <f>IF(VLOOKUP($A$16,数据!$A:$R,COLUMN(Y8),0)=0,"",VLOOKUP($A$16,数据!$A:$R,COLUMN(Y8),0))</f>
        <v/>
      </c>
      <c r="Z16" s="37">
        <f>IF(VLOOKUP($A$16,数据!$A:$R,COLUMN(Z8),0)=0,"",VLOOKUP($A$16,数据!$A:$R,COLUMN(Z8),0))</f>
        <v/>
      </c>
      <c r="AA16" s="37">
        <f>IF(VLOOKUP($A$16,数据!$A:$R,COLUMN(AA8),0)=0,"",VLOOKUP($A$16,数据!$A:$R,COLUMN(AA8),0))</f>
        <v/>
      </c>
      <c r="AB16" s="37">
        <f>IF(VLOOKUP($A$16,数据!$A:$R,COLUMN(AB8),0)=0,"",VLOOKUP($A$16,数据!$A:$R,COLUMN(AB8),0))</f>
        <v/>
      </c>
      <c r="AC16" s="37">
        <f>IF(VLOOKUP($A$16,数据!$A:$R,COLUMN(AC8),0)=0,"",VLOOKUP($A$16,数据!$A:$R,COLUMN(AC8),0))</f>
        <v/>
      </c>
      <c r="AD16" s="37">
        <f>IF(VLOOKUP($A$16,数据!$A:$R,COLUMN(AD8),0)=0,"",VLOOKUP($A$16,数据!$A:$R,COLUMN(AD8),0))</f>
        <v/>
      </c>
      <c r="AE16" s="37">
        <f>IF(VLOOKUP($A$16,数据!$A:$R,COLUMN(AE8),0)=0,"",VLOOKUP($A$16,数据!$A:$R,COLUMN(AE8),0))</f>
        <v/>
      </c>
      <c r="AF16" s="37">
        <f>IF(VLOOKUP($A$16,数据!$A:$R,COLUMN(AF8),0)=0,"",VLOOKUP($A$16,数据!$A:$R,COLUMN(AF8),0))</f>
        <v/>
      </c>
      <c r="AG16" s="37">
        <f>IF(VLOOKUP($A$16,数据!$A:$R,COLUMN(AG8),0)=0,"",VLOOKUP($A$16,数据!$A:$R,COLUMN(AG8),0))</f>
        <v/>
      </c>
      <c r="AH16" s="37">
        <f>IF(VLOOKUP($A$16,数据!$A:$R,COLUMN(AH8),0)=0,"",VLOOKUP($A$16,数据!$A:$R,COLUMN(AH8),0))</f>
        <v/>
      </c>
      <c r="AI16" s="37">
        <f>IF(VLOOKUP($A$16,数据!$A:$R,COLUMN(AI8),0)=0,"",VLOOKUP($A$16,数据!$A:$R,COLUMN(AI8),0))</f>
        <v/>
      </c>
    </row>
    <row r="17">
      <c r="Z17" s="7" t="n"/>
      <c r="AA17" s="7" t="n"/>
      <c r="AB17" s="7" t="n"/>
      <c r="AC17" s="7" t="n"/>
      <c r="AD17" s="7" t="n"/>
      <c r="AE17" s="7" t="n"/>
      <c r="AF17" s="7" t="n"/>
      <c r="AG17" s="7" t="n"/>
      <c r="AH17" s="7" t="n"/>
    </row>
    <row r="18">
      <c r="Z18" s="7" t="n"/>
      <c r="AA18" s="7" t="n"/>
      <c r="AB18" s="7" t="n"/>
      <c r="AC18" s="7" t="n"/>
      <c r="AD18" s="7" t="n"/>
      <c r="AE18" s="7" t="n"/>
      <c r="AF18" s="7" t="n"/>
      <c r="AG18" s="7" t="n"/>
      <c r="AH18" s="7" t="n"/>
    </row>
    <row r="19">
      <c r="Z19" s="7" t="n"/>
      <c r="AA19" s="7" t="n"/>
      <c r="AB19" s="7" t="n"/>
      <c r="AC19" s="7" t="n"/>
      <c r="AD19" s="7" t="n"/>
      <c r="AE19" s="7" t="n"/>
      <c r="AF19" s="7" t="n"/>
      <c r="AG19" s="7" t="n"/>
      <c r="AH19" s="7" t="n"/>
    </row>
    <row r="20">
      <c r="Z20" s="7" t="n"/>
      <c r="AA20" s="7" t="n"/>
      <c r="AB20" s="7" t="n"/>
      <c r="AC20" s="7" t="n"/>
      <c r="AD20" s="7" t="n"/>
      <c r="AE20" s="7" t="n"/>
      <c r="AF20" s="7" t="n"/>
      <c r="AG20" s="7" t="n"/>
      <c r="AH20" s="7" t="n"/>
    </row>
    <row r="21">
      <c r="Z21" s="7" t="n"/>
      <c r="AA21" s="7" t="n"/>
      <c r="AB21" s="7" t="n"/>
      <c r="AC21" s="7" t="n"/>
      <c r="AD21" s="7" t="n"/>
      <c r="AE21" s="7" t="n"/>
      <c r="AF21" s="7" t="n"/>
      <c r="AG21" s="7" t="n"/>
      <c r="AH21" s="7" t="n"/>
    </row>
    <row r="22">
      <c r="Z22" s="7" t="n"/>
      <c r="AA22" s="7" t="n"/>
      <c r="AB22" s="7" t="n"/>
      <c r="AC22" s="7" t="n"/>
      <c r="AD22" s="7" t="n"/>
      <c r="AE22" s="7" t="n"/>
      <c r="AF22" s="7" t="n"/>
      <c r="AG22" s="7" t="n"/>
      <c r="AH22" s="7" t="n"/>
    </row>
    <row r="23">
      <c r="Z23" s="7" t="n"/>
      <c r="AA23" s="7" t="n"/>
      <c r="AB23" s="7" t="n"/>
      <c r="AC23" s="7" t="n"/>
      <c r="AD23" s="7" t="n"/>
      <c r="AE23" s="7" t="n"/>
      <c r="AF23" s="7" t="n"/>
      <c r="AG23" s="7" t="n"/>
      <c r="AH23" s="7" t="n"/>
    </row>
    <row r="24">
      <c r="Z24" s="7" t="n"/>
      <c r="AA24" s="7" t="n"/>
      <c r="AB24" s="7" t="n"/>
      <c r="AC24" s="7" t="n"/>
      <c r="AD24" s="7" t="n"/>
      <c r="AE24" s="7" t="n"/>
      <c r="AF24" s="7" t="n"/>
      <c r="AG24" s="7" t="n"/>
      <c r="AH24" s="7" t="n"/>
    </row>
    <row r="25">
      <c r="Z25" s="7" t="n"/>
      <c r="AA25" s="7" t="n"/>
      <c r="AB25" s="7" t="n"/>
      <c r="AC25" s="7" t="n"/>
      <c r="AD25" s="7" t="n"/>
      <c r="AE25" s="7" t="n"/>
      <c r="AF25" s="7" t="n"/>
      <c r="AG25" s="7" t="n"/>
      <c r="AH25" s="7" t="n"/>
    </row>
    <row r="26">
      <c r="Z26" s="7" t="n"/>
      <c r="AA26" s="7" t="n"/>
      <c r="AB26" s="7" t="n"/>
      <c r="AC26" s="7" t="n"/>
      <c r="AD26" s="7" t="n"/>
      <c r="AE26" s="7" t="n"/>
      <c r="AF26" s="7" t="n"/>
      <c r="AG26" s="7" t="n"/>
      <c r="AH26" s="7" t="n"/>
    </row>
    <row r="27">
      <c r="Z27" s="7" t="n"/>
      <c r="AA27" s="7" t="n"/>
      <c r="AB27" s="7" t="n"/>
      <c r="AC27" s="7" t="n"/>
      <c r="AD27" s="7" t="n"/>
      <c r="AE27" s="7" t="n"/>
      <c r="AF27" s="7" t="n"/>
      <c r="AG27" s="7" t="n"/>
      <c r="AH27" s="7" t="n"/>
    </row>
    <row r="28">
      <c r="Z28" s="7" t="n"/>
      <c r="AA28" s="7" t="n"/>
      <c r="AB28" s="7" t="n"/>
      <c r="AC28" s="7" t="n"/>
      <c r="AD28" s="7" t="n"/>
      <c r="AE28" s="7" t="n"/>
      <c r="AF28" s="7" t="n"/>
      <c r="AG28" s="7" t="n"/>
      <c r="AH28" s="7" t="n"/>
    </row>
    <row r="29">
      <c r="Z29" s="7" t="n"/>
      <c r="AA29" s="7" t="n"/>
      <c r="AB29" s="7" t="n"/>
      <c r="AC29" s="7" t="n"/>
      <c r="AD29" s="7" t="n"/>
      <c r="AE29" s="7" t="n"/>
      <c r="AF29" s="7" t="n"/>
      <c r="AG29" s="7" t="n"/>
      <c r="AH29" s="7" t="n"/>
    </row>
    <row r="30">
      <c r="Z30" s="7" t="n"/>
      <c r="AA30" s="7" t="n"/>
      <c r="AB30" s="7" t="n"/>
      <c r="AC30" s="7" t="n"/>
      <c r="AD30" s="7" t="n"/>
      <c r="AE30" s="7" t="n"/>
      <c r="AF30" s="7" t="n"/>
      <c r="AG30" s="7" t="n"/>
      <c r="AH30" s="7" t="n"/>
    </row>
    <row r="31">
      <c r="Z31" s="7" t="n"/>
      <c r="AA31" s="7" t="n"/>
      <c r="AB31" s="7" t="n"/>
      <c r="AC31" s="7" t="n"/>
      <c r="AD31" s="7" t="n"/>
      <c r="AE31" s="7" t="n"/>
      <c r="AF31" s="7" t="n"/>
      <c r="AG31" s="7" t="n"/>
      <c r="AH31" s="7" t="n"/>
    </row>
    <row r="32">
      <c r="Z32" s="7" t="n"/>
      <c r="AA32" s="7" t="n"/>
      <c r="AB32" s="7" t="n"/>
      <c r="AC32" s="7" t="n"/>
      <c r="AD32" s="7" t="n"/>
      <c r="AE32" s="7" t="n"/>
      <c r="AF32" s="7" t="n"/>
      <c r="AG32" s="7" t="n"/>
      <c r="AH32" s="7" t="n"/>
    </row>
    <row r="33">
      <c r="Z33" s="7" t="n"/>
      <c r="AA33" s="7" t="n"/>
      <c r="AB33" s="7" t="n"/>
      <c r="AC33" s="7" t="n"/>
      <c r="AD33" s="7" t="n"/>
      <c r="AE33" s="7" t="n"/>
      <c r="AF33" s="7" t="n"/>
      <c r="AG33" s="7" t="n"/>
      <c r="AH33" s="7" t="n"/>
    </row>
    <row r="34">
      <c r="Z34" s="7" t="n"/>
      <c r="AA34" s="7" t="n"/>
      <c r="AB34" s="7" t="n"/>
      <c r="AC34" s="7" t="n"/>
      <c r="AD34" s="7" t="n"/>
      <c r="AE34" s="7" t="n"/>
      <c r="AF34" s="7" t="n"/>
      <c r="AG34" s="7" t="n"/>
      <c r="AH34" s="7" t="n"/>
    </row>
    <row r="35">
      <c r="Z35" s="7" t="n"/>
      <c r="AA35" s="7" t="n"/>
      <c r="AB35" s="7" t="n"/>
      <c r="AC35" s="7" t="n"/>
      <c r="AD35" s="7" t="n"/>
      <c r="AE35" s="7" t="n"/>
      <c r="AF35" s="7" t="n"/>
      <c r="AG35" s="7" t="n"/>
      <c r="AH35" s="7" t="n"/>
    </row>
    <row r="36">
      <c r="Z36" s="7" t="n"/>
      <c r="AA36" s="7" t="n"/>
      <c r="AB36" s="7" t="n"/>
      <c r="AC36" s="7" t="n"/>
      <c r="AD36" s="7" t="n"/>
      <c r="AE36" s="7" t="n"/>
      <c r="AF36" s="7" t="n"/>
      <c r="AG36" s="7" t="n"/>
      <c r="AH36" s="7" t="n"/>
    </row>
    <row r="37">
      <c r="Z37" s="7" t="n"/>
      <c r="AA37" s="7" t="n"/>
      <c r="AB37" s="7" t="n"/>
      <c r="AC37" s="7" t="n"/>
      <c r="AD37" s="7" t="n"/>
      <c r="AE37" s="7" t="n"/>
      <c r="AF37" s="7" t="n"/>
      <c r="AG37" s="7" t="n"/>
      <c r="AH37" s="7" t="n"/>
    </row>
    <row r="38">
      <c r="A38" s="7" t="n"/>
      <c r="B38" s="7" t="n"/>
      <c r="C38" s="7" t="n"/>
      <c r="D38" s="7" t="n"/>
      <c r="E38" s="7" t="n"/>
      <c r="F38" s="7" t="n"/>
      <c r="G38" s="7" t="n"/>
      <c r="H38" s="7" t="n"/>
      <c r="I38" s="7" t="n"/>
      <c r="J38" s="7" t="n"/>
      <c r="K38" s="7" t="n"/>
      <c r="L38" s="7" t="n"/>
      <c r="M38" s="7" t="n"/>
      <c r="N38" s="7" t="n"/>
      <c r="O38" s="7" t="n"/>
      <c r="P38" s="7" t="n"/>
      <c r="Q38" s="7" t="n"/>
      <c r="R38" s="7" t="n"/>
      <c r="S38" s="7" t="n"/>
      <c r="T38" s="7" t="n"/>
      <c r="U38" s="7" t="n"/>
      <c r="V38" s="7" t="n"/>
      <c r="W38" s="7" t="n"/>
      <c r="X38" s="7" t="n"/>
      <c r="Y38" s="7" t="n"/>
      <c r="Z38" s="7" t="n"/>
      <c r="AA38" s="7" t="n"/>
      <c r="AB38" s="7" t="n"/>
      <c r="AC38" s="7" t="n"/>
      <c r="AD38" s="7" t="n"/>
      <c r="AE38" s="7" t="n"/>
      <c r="AF38" s="7" t="n"/>
      <c r="AG38" s="7" t="n"/>
      <c r="AH38" s="7" t="n"/>
    </row>
    <row r="39" ht="41.25" customHeight="1" s="131">
      <c r="A39" s="126" t="inlineStr">
        <is>
          <t>各项指标达成程度明细（全自动生成）</t>
        </is>
      </c>
      <c r="I39" s="127" t="inlineStr">
        <is>
          <t>注：指标分析数据范围为本表格的B列至AI列，说明自动生成数据范围还可以增加20项指标。另外，本表格也可以依据上图分析，手工填入指标序号名称即可，其它数据为自动显示。（以下所有空值单元格含有自动计算函数，勿删除或者修改！）</t>
        </is>
      </c>
      <c r="J39" s="149" t="n"/>
      <c r="K39" s="149" t="n"/>
      <c r="L39" s="149" t="n"/>
      <c r="M39" s="149" t="n"/>
      <c r="N39" s="149" t="n"/>
      <c r="O39" s="149" t="n"/>
      <c r="P39" s="149" t="n"/>
      <c r="Q39" s="149" t="n"/>
      <c r="R39" s="149" t="n"/>
      <c r="S39" s="7" t="n"/>
      <c r="T39" s="7" t="n"/>
      <c r="U39" s="7" t="n"/>
      <c r="V39" s="7" t="n"/>
      <c r="W39" s="7" t="n"/>
      <c r="X39" s="7" t="n"/>
      <c r="Y39" s="7" t="n"/>
      <c r="Z39" s="7" t="n"/>
      <c r="AA39" s="7" t="n"/>
      <c r="AB39" s="7" t="n"/>
      <c r="AC39" s="7" t="n"/>
      <c r="AD39" s="7" t="n"/>
      <c r="AE39" s="7" t="n"/>
      <c r="AF39" s="7" t="n"/>
      <c r="AG39" s="7" t="n"/>
      <c r="AH39" s="7" t="n"/>
    </row>
    <row r="40" ht="24" customHeight="1" s="131">
      <c r="A40" s="39" t="inlineStr">
        <is>
          <t>优秀指标序号</t>
        </is>
      </c>
      <c r="B40" s="45">
        <f t="array" ref="B40">IF(ISERROR(INDEX($6:$6,SMALL(IF(($B$11:$AI$11&gt;=数据!$AA$15),COLUMN($B:$AI),256),COLUMN(A1)))&amp;""),"",INDEX($6:$6,SMALL(IF(($B$11:$AI$11&gt;=数据!$AA$15),COLUMN($B:$AI),256),COLUMN(A1)))&amp;"")</f>
        <v/>
      </c>
      <c r="C40" s="45">
        <f t="array" ref="C40">IF(ISERROR(INDEX($6:$6,SMALL(IF(($B$11:$AI$11&gt;=数据!$AA$15),COLUMN($B:$AI),256),COLUMN(B1)))&amp;""),"",INDEX($6:$6,SMALL(IF(($B$11:$AI$11&gt;=数据!$AA$15),COLUMN($B:$AI),256),COLUMN(B1)))&amp;"")</f>
        <v/>
      </c>
      <c r="D40" s="45">
        <f t="array" ref="D40">IF(ISERROR(INDEX($6:$6,SMALL(IF(($B$11:$AI$11&gt;=数据!$AA$15),COLUMN($B:$AI),256),COLUMN(C1)))&amp;""),"",INDEX($6:$6,SMALL(IF(($B$11:$AI$11&gt;=数据!$AA$15),COLUMN($B:$AI),256),COLUMN(C1)))&amp;"")</f>
        <v/>
      </c>
      <c r="E40" s="45">
        <f t="array" ref="E40">IF(ISERROR(INDEX($6:$6,SMALL(IF(($B$11:$AI$11&gt;=数据!$AA$15),COLUMN($B:$AI),256),COLUMN(D1)))&amp;""),"",INDEX($6:$6,SMALL(IF(($B$11:$AI$11&gt;=数据!$AA$15),COLUMN($B:$AI),256),COLUMN(D1)))&amp;"")</f>
        <v/>
      </c>
      <c r="F40" s="45">
        <f t="array" ref="F40">IF(ISERROR(INDEX($6:$6,SMALL(IF(($B$11:$AI$11&gt;=数据!$AA$15),COLUMN($B:$AI),256),COLUMN(E1)))&amp;""),"",INDEX($6:$6,SMALL(IF(($B$11:$AI$11&gt;=数据!$AA$15),COLUMN($B:$AI),256),COLUMN(E1)))&amp;"")</f>
        <v/>
      </c>
      <c r="G40" s="45">
        <f t="array" ref="G40">IF(ISERROR(INDEX($6:$6,SMALL(IF(($B$11:$AI$11&gt;=数据!$AA$15),COLUMN($B:$AI),256),COLUMN(F1)))&amp;""),"",INDEX($6:$6,SMALL(IF(($B$11:$AI$11&gt;=数据!$AA$15),COLUMN($B:$AI),256),COLUMN(F1)))&amp;"")</f>
        <v/>
      </c>
      <c r="H40" s="45">
        <f t="array" ref="H40">IF(ISERROR(INDEX($6:$6,SMALL(IF(($B$11:$AI$11&gt;=数据!$AA$15),COLUMN($B:$AI),256),COLUMN(G1)))&amp;""),"",INDEX($6:$6,SMALL(IF(($B$11:$AI$11&gt;=数据!$AA$15),COLUMN($B:$AI),256),COLUMN(G1)))&amp;"")</f>
        <v/>
      </c>
      <c r="I40" s="45">
        <f t="array" ref="I40">IF(ISERROR(INDEX($6:$6,SMALL(IF(($B$11:$AI$11&gt;=数据!$AA$15),COLUMN($B:$AI),256),COLUMN(H1)))&amp;""),"",INDEX($6:$6,SMALL(IF(($B$11:$AI$11&gt;=数据!$AA$15),COLUMN($B:$AI),256),COLUMN(H1)))&amp;"")</f>
        <v/>
      </c>
      <c r="J40" s="45">
        <f t="array" ref="J40">IF(ISERROR(INDEX($6:$6,SMALL(IF(($B$11:$AI$11&gt;=数据!$AA$15),COLUMN($B:$AI),256),COLUMN(I1)))&amp;""),"",INDEX($6:$6,SMALL(IF(($B$11:$AI$11&gt;=数据!$AA$15),COLUMN($B:$AI),256),COLUMN(I1)))&amp;"")</f>
        <v/>
      </c>
      <c r="K40" s="45">
        <f t="array" ref="K40">IF(ISERROR(INDEX($6:$6,SMALL(IF(($B$11:$AI$11&gt;=数据!$AA$15),COLUMN($B:$AI),256),COLUMN(J1)))&amp;""),"",INDEX($6:$6,SMALL(IF(($B$11:$AI$11&gt;=数据!$AA$15),COLUMN($B:$AI),256),COLUMN(J1)))&amp;"")</f>
        <v/>
      </c>
      <c r="L40" s="45">
        <f t="array" ref="L40">IF(ISERROR(INDEX($6:$6,SMALL(IF(($B$11:$AI$11&gt;=数据!$AA$15),COLUMN($B:$AI),256),COLUMN(K1)))&amp;""),"",INDEX($6:$6,SMALL(IF(($B$11:$AI$11&gt;=数据!$AA$15),COLUMN($B:$AI),256),COLUMN(K1)))&amp;"")</f>
        <v/>
      </c>
      <c r="M40" s="45">
        <f t="array" ref="M40">IF(ISERROR(INDEX($6:$6,SMALL(IF(($B$11:$AI$11&gt;=数据!$AA$15),COLUMN($B:$AI),256),COLUMN(L1)))&amp;""),"",INDEX($6:$6,SMALL(IF(($B$11:$AI$11&gt;=数据!$AA$15),COLUMN($B:$AI),256),COLUMN(L1)))&amp;"")</f>
        <v/>
      </c>
      <c r="N40" s="45">
        <f t="array" ref="N40">IF(ISERROR(INDEX($6:$6,SMALL(IF(($B$11:$AI$11&gt;=数据!$AA$15),COLUMN($B:$AI),256),COLUMN(M1)))&amp;""),"",INDEX($6:$6,SMALL(IF(($B$11:$AI$11&gt;=数据!$AA$15),COLUMN($B:$AI),256),COLUMN(M1)))&amp;"")</f>
        <v/>
      </c>
      <c r="O40" s="45">
        <f t="array" ref="O40">IF(ISERROR(INDEX($6:$6,SMALL(IF(($B$11:$AI$11&gt;=数据!$AA$15),COLUMN($B:$AI),256),COLUMN(N1)))&amp;""),"",INDEX($6:$6,SMALL(IF(($B$11:$AI$11&gt;=数据!$AA$15),COLUMN($B:$AI),256),COLUMN(N1)))&amp;"")</f>
        <v/>
      </c>
      <c r="P40" s="45">
        <f t="array" ref="P40">IF(ISERROR(INDEX($6:$6,SMALL(IF(($B$11:$AI$11&gt;=数据!$AA$15),COLUMN($B:$AI),256),COLUMN(O1)))&amp;""),"",INDEX($6:$6,SMALL(IF(($B$11:$AI$11&gt;=数据!$AA$15),COLUMN($B:$AI),256),COLUMN(O1)))&amp;"")</f>
        <v/>
      </c>
      <c r="Q40" s="45">
        <f t="array" ref="Q40">IF(ISERROR(INDEX($6:$6,SMALL(IF(($B$11:$AI$11&gt;=数据!$AA$15),COLUMN($B:$AI),256),COLUMN(P1)))&amp;""),"",INDEX($6:$6,SMALL(IF(($B$11:$AI$11&gt;=数据!$AA$15),COLUMN($B:$AI),256),COLUMN(P1)))&amp;"")</f>
        <v/>
      </c>
      <c r="R40" s="45">
        <f t="array" ref="R40">IF(ISERROR(INDEX($6:$6,SMALL(IF(($B$11:$AI$11&gt;=数据!$AA$15),COLUMN($B:$AI),256),COLUMN(Q1)))&amp;""),"",INDEX($6:$6,SMALL(IF(($B$11:$AI$11&gt;=数据!$AA$15),COLUMN($B:$AI),256),COLUMN(Q1)))&amp;"")</f>
        <v/>
      </c>
      <c r="S40" s="130" t="inlineStr">
        <is>
          <t>注：1.此表能够满足一般企业的需求。如果原始数据表的指标项目增加太多（再增加20项，即共30项以上），则需要调整一下函数公式，同时还需要增加预留单元格数。                    2.如果采用手工填入指标序号的方式时，首先请明确以上图表是否完整呈现出所有指标，否则可能会出现漏填分析项目。必要情况下，请手工填入补充一下。</t>
        </is>
      </c>
      <c r="W40" s="7" t="n"/>
      <c r="X40" s="7" t="n"/>
      <c r="Y40" s="7" t="n"/>
      <c r="Z40" s="7" t="n"/>
      <c r="AA40" s="7" t="n"/>
      <c r="AB40" s="7" t="n"/>
      <c r="AC40" s="7" t="n"/>
      <c r="AD40" s="7" t="n"/>
      <c r="AE40" s="7" t="n"/>
      <c r="AF40" s="7" t="n"/>
      <c r="AG40" s="7" t="n"/>
      <c r="AH40" s="7" t="n"/>
    </row>
    <row r="41" ht="40.5" customHeight="1" s="131">
      <c r="A41" s="42" t="inlineStr">
        <is>
          <t>指标明细</t>
        </is>
      </c>
      <c r="B41" s="40">
        <f>INDEX($8:$8,MATCH(B40,$6:$6,0))</f>
        <v/>
      </c>
      <c r="C41" s="40">
        <f>INDEX($8:$8,MATCH(C40,$6:$6,0))</f>
        <v/>
      </c>
      <c r="D41" s="40">
        <f>INDEX($8:$8,MATCH(D40,$6:$6,0))</f>
        <v/>
      </c>
      <c r="E41" s="40">
        <f>INDEX($8:$8,MATCH(E40,$6:$6,0))</f>
        <v/>
      </c>
      <c r="F41" s="40">
        <f>INDEX($8:$8,MATCH(F40,$6:$6,0))</f>
        <v/>
      </c>
      <c r="G41" s="40">
        <f>INDEX($8:$8,MATCH(G40,$6:$6,0))</f>
        <v/>
      </c>
      <c r="H41" s="40">
        <f>INDEX($8:$8,MATCH(H40,$6:$6,0))</f>
        <v/>
      </c>
      <c r="I41" s="40">
        <f>INDEX($8:$8,MATCH(I40,$6:$6,0))</f>
        <v/>
      </c>
      <c r="J41" s="40">
        <f>INDEX($8:$8,MATCH(J40,$6:$6,0))</f>
        <v/>
      </c>
      <c r="K41" s="40">
        <f>INDEX($8:$8,MATCH(K40,$6:$6,0))</f>
        <v/>
      </c>
      <c r="L41" s="40">
        <f>INDEX($8:$8,MATCH(L40,$6:$6,0))</f>
        <v/>
      </c>
      <c r="M41" s="40">
        <f>INDEX($8:$8,MATCH(M40,$6:$6,0))</f>
        <v/>
      </c>
      <c r="N41" s="40">
        <f>INDEX($8:$8,MATCH(N40,$6:$6,0))</f>
        <v/>
      </c>
      <c r="O41" s="40">
        <f>INDEX($8:$8,MATCH(O40,$6:$6,0))</f>
        <v/>
      </c>
      <c r="P41" s="40">
        <f>INDEX($8:$8,MATCH(P40,$6:$6,0))</f>
        <v/>
      </c>
      <c r="Q41" s="40">
        <f>INDEX($8:$8,MATCH(Q40,$6:$6,0))</f>
        <v/>
      </c>
      <c r="R41" s="40">
        <f>INDEX($8:$8,MATCH(R40,$6:$6,0))</f>
        <v/>
      </c>
      <c r="S41" s="167" t="n"/>
      <c r="W41" s="7" t="n"/>
      <c r="X41" s="7" t="n"/>
      <c r="Y41" s="7" t="n"/>
      <c r="Z41" s="7" t="n"/>
      <c r="AA41" s="7" t="n"/>
      <c r="AB41" s="7" t="n"/>
      <c r="AC41" s="7" t="n"/>
      <c r="AD41" s="7" t="n"/>
      <c r="AE41" s="7" t="n"/>
      <c r="AF41" s="7" t="n"/>
      <c r="AG41" s="7" t="n"/>
      <c r="AH41" s="7" t="n"/>
    </row>
    <row r="42" ht="24" customHeight="1" s="131">
      <c r="A42" s="42" t="inlineStr">
        <is>
          <t>实际达成率</t>
        </is>
      </c>
      <c r="B42" s="41">
        <f>INDEX($11:$11,MATCH(B40,$6:$6,0))</f>
        <v/>
      </c>
      <c r="C42" s="41">
        <f>INDEX($11:$11,MATCH(C40,$6:$6,0))</f>
        <v/>
      </c>
      <c r="D42" s="41">
        <f>INDEX($11:$11,MATCH(D40,$6:$6,0))</f>
        <v/>
      </c>
      <c r="E42" s="41">
        <f>INDEX($11:$11,MATCH(E40,$6:$6,0))</f>
        <v/>
      </c>
      <c r="F42" s="41">
        <f>INDEX($11:$11,MATCH(F40,$6:$6,0))</f>
        <v/>
      </c>
      <c r="G42" s="41">
        <f>INDEX($11:$11,MATCH(G40,$6:$6,0))</f>
        <v/>
      </c>
      <c r="H42" s="41">
        <f>INDEX($11:$11,MATCH(H40,$6:$6,0))</f>
        <v/>
      </c>
      <c r="I42" s="41">
        <f>INDEX($11:$11,MATCH(I40,$6:$6,0))</f>
        <v/>
      </c>
      <c r="J42" s="41">
        <f>INDEX($11:$11,MATCH(J40,$6:$6,0))</f>
        <v/>
      </c>
      <c r="K42" s="41">
        <f>INDEX($11:$11,MATCH(K40,$6:$6,0))</f>
        <v/>
      </c>
      <c r="L42" s="41">
        <f>INDEX($11:$11,MATCH(L40,$6:$6,0))</f>
        <v/>
      </c>
      <c r="M42" s="41">
        <f>INDEX($11:$11,MATCH(M40,$6:$6,0))</f>
        <v/>
      </c>
      <c r="N42" s="41">
        <f>INDEX($11:$11,MATCH(N40,$6:$6,0))</f>
        <v/>
      </c>
      <c r="O42" s="41">
        <f>INDEX($11:$11,MATCH(O40,$6:$6,0))</f>
        <v/>
      </c>
      <c r="P42" s="41">
        <f>INDEX($11:$11,MATCH(P40,$6:$6,0))</f>
        <v/>
      </c>
      <c r="Q42" s="41">
        <f>INDEX($11:$11,MATCH(Q40,$6:$6,0))</f>
        <v/>
      </c>
      <c r="R42" s="41">
        <f>INDEX($11:$11,MATCH(R40,$6:$6,0))</f>
        <v/>
      </c>
      <c r="S42" s="167" t="n"/>
      <c r="W42" s="7" t="n"/>
      <c r="X42" s="7" t="n"/>
      <c r="Y42" s="7" t="n"/>
      <c r="Z42" s="7" t="n"/>
      <c r="AA42" s="7" t="n"/>
      <c r="AB42" s="7" t="n"/>
      <c r="AC42" s="7" t="n"/>
      <c r="AD42" s="7" t="n"/>
      <c r="AE42" s="7" t="n"/>
      <c r="AF42" s="7" t="n"/>
      <c r="AG42" s="7" t="n"/>
      <c r="AH42" s="7" t="n"/>
    </row>
    <row r="43" ht="24.75" customHeight="1" s="131">
      <c r="A43" s="39" t="inlineStr">
        <is>
          <t>良好指标序号</t>
        </is>
      </c>
      <c r="B43" s="45">
        <f t="array" ref="B43">IF(ISERROR(INDEX($6:$6,SMALL(IF(($B$11:$AI$11&gt;=数据!$AA$14)*($B$11:$AI$11&lt;=数据!$AC$14),COLUMN($B:$AI),256),COLUMN(A1)))&amp;""),"",INDEX($6:$6,SMALL(IF(($B$11:$AI$11&gt;=数据!$AA$14)*($B$11:$AI$11&lt;=数据!$AC$14),COLUMN($B:$AI),256),COLUMN(A1)))&amp;"")</f>
        <v/>
      </c>
      <c r="C43" s="45">
        <f t="array" ref="C43">IF(ISERROR(INDEX($6:$6,SMALL(IF(($B$11:$AI$11&gt;=数据!$AA$14)*($B$11:$AI$11&lt;=数据!$AC$14),COLUMN($B:$AI),256),COLUMN(B1)))&amp;""),"",INDEX($6:$6,SMALL(IF(($B$11:$AI$11&gt;=数据!$AA$14)*($B$11:$AI$11&lt;=数据!$AC$14),COLUMN($B:$AI),256),COLUMN(B1)))&amp;"")</f>
        <v/>
      </c>
      <c r="D43" s="45">
        <f t="array" ref="D43">IF(ISERROR(INDEX($6:$6,SMALL(IF(($B$11:$AI$11&gt;=数据!$AA$14)*($B$11:$AI$11&lt;=数据!$AC$14),COLUMN($B:$AI),256),COLUMN(C1)))&amp;""),"",INDEX($6:$6,SMALL(IF(($B$11:$AI$11&gt;=数据!$AA$14)*($B$11:$AI$11&lt;=数据!$AC$14),COLUMN($B:$AI),256),COLUMN(C1)))&amp;"")</f>
        <v/>
      </c>
      <c r="E43" s="45">
        <f t="array" ref="E43">IF(ISERROR(INDEX($6:$6,SMALL(IF(($B$11:$AI$11&gt;=数据!$AA$14)*($B$11:$AI$11&lt;=数据!$AC$14),COLUMN($B:$AI),256),COLUMN(D1)))&amp;""),"",INDEX($6:$6,SMALL(IF(($B$11:$AI$11&gt;=数据!$AA$14)*($B$11:$AI$11&lt;=数据!$AC$14),COLUMN($B:$AI),256),COLUMN(D1)))&amp;"")</f>
        <v/>
      </c>
      <c r="F43" s="45">
        <f t="array" ref="F43">IF(ISERROR(INDEX($6:$6,SMALL(IF(($B$11:$AI$11&gt;=数据!$AA$14)*($B$11:$AI$11&lt;=数据!$AC$14),COLUMN($B:$AI),256),COLUMN(E1)))&amp;""),"",INDEX($6:$6,SMALL(IF(($B$11:$AI$11&gt;=数据!$AA$14)*($B$11:$AI$11&lt;=数据!$AC$14),COLUMN($B:$AI),256),COLUMN(E1)))&amp;"")</f>
        <v/>
      </c>
      <c r="G43" s="45">
        <f t="array" ref="G43">IF(ISERROR(INDEX($6:$6,SMALL(IF(($B$11:$AI$11&gt;=数据!$AA$14)*($B$11:$AI$11&lt;=数据!$AC$14),COLUMN($B:$AI),256),COLUMN(F1)))&amp;""),"",INDEX($6:$6,SMALL(IF(($B$11:$AI$11&gt;=数据!$AA$14)*($B$11:$AI$11&lt;=数据!$AC$14),COLUMN($B:$AI),256),COLUMN(F1)))&amp;"")</f>
        <v/>
      </c>
      <c r="H43" s="45">
        <f t="array" ref="H43">IF(ISERROR(INDEX($6:$6,SMALL(IF(($B$11:$AI$11&gt;=数据!$AA$14)*($B$11:$AI$11&lt;=数据!$AC$14),COLUMN($B:$AI),256),COLUMN(G1)))&amp;""),"",INDEX($6:$6,SMALL(IF(($B$11:$AI$11&gt;=数据!$AA$14)*($B$11:$AI$11&lt;=数据!$AC$14),COLUMN($B:$AI),256),COLUMN(G1)))&amp;"")</f>
        <v/>
      </c>
      <c r="I43" s="45">
        <f t="array" ref="I43">IF(ISERROR(INDEX($6:$6,SMALL(IF(($B$11:$AI$11&gt;=数据!$AA$14)*($B$11:$AI$11&lt;=数据!$AC$14),COLUMN($B:$AI),256),COLUMN(H1)))&amp;""),"",INDEX($6:$6,SMALL(IF(($B$11:$AI$11&gt;=数据!$AA$14)*($B$11:$AI$11&lt;=数据!$AC$14),COLUMN($B:$AI),256),COLUMN(H1)))&amp;"")</f>
        <v/>
      </c>
      <c r="J43" s="45">
        <f t="array" ref="J43">IF(ISERROR(INDEX($6:$6,SMALL(IF(($B$11:$AI$11&gt;=数据!$AA$14)*($B$11:$AI$11&lt;=数据!$AC$14),COLUMN($B:$AI),256),COLUMN(I1)))&amp;""),"",INDEX($6:$6,SMALL(IF(($B$11:$AI$11&gt;=数据!$AA$14)*($B$11:$AI$11&lt;=数据!$AC$14),COLUMN($B:$AI),256),COLUMN(I1)))&amp;"")</f>
        <v/>
      </c>
      <c r="K43" s="45">
        <f t="array" ref="K43">IF(ISERROR(INDEX($6:$6,SMALL(IF(($B$11:$AI$11&gt;=数据!$AA$14)*($B$11:$AI$11&lt;=数据!$AC$14),COLUMN($B:$AI),256),COLUMN(J1)))&amp;""),"",INDEX($6:$6,SMALL(IF(($B$11:$AI$11&gt;=数据!$AA$14)*($B$11:$AI$11&lt;=数据!$AC$14),COLUMN($B:$AI),256),COLUMN(J1)))&amp;"")</f>
        <v/>
      </c>
      <c r="L43" s="45">
        <f t="array" ref="L43">IF(ISERROR(INDEX($6:$6,SMALL(IF(($B$11:$AI$11&gt;=数据!$AA$14)*($B$11:$AI$11&lt;=数据!$AC$14),COLUMN($B:$AI),256),COLUMN(K1)))&amp;""),"",INDEX($6:$6,SMALL(IF(($B$11:$AI$11&gt;=数据!$AA$14)*($B$11:$AI$11&lt;=数据!$AC$14),COLUMN($B:$AI),256),COLUMN(K1)))&amp;"")</f>
        <v/>
      </c>
      <c r="M43" s="45">
        <f t="array" ref="M43">IF(ISERROR(INDEX($6:$6,SMALL(IF(($B$11:$AI$11&gt;=数据!$AA$14)*($B$11:$AI$11&lt;=数据!$AC$14),COLUMN($B:$AI),256),COLUMN(L1)))&amp;""),"",INDEX($6:$6,SMALL(IF(($B$11:$AI$11&gt;=数据!$AA$14)*($B$11:$AI$11&lt;=数据!$AC$14),COLUMN($B:$AI),256),COLUMN(L1)))&amp;"")</f>
        <v/>
      </c>
      <c r="N43" s="45">
        <f t="array" ref="N43">IF(ISERROR(INDEX($6:$6,SMALL(IF(($B$11:$AI$11&gt;=数据!$AA$14)*($B$11:$AI$11&lt;=数据!$AC$14),COLUMN($B:$AI),256),COLUMN(M1)))&amp;""),"",INDEX($6:$6,SMALL(IF(($B$11:$AI$11&gt;=数据!$AA$14)*($B$11:$AI$11&lt;=数据!$AC$14),COLUMN($B:$AI),256),COLUMN(M1)))&amp;"")</f>
        <v/>
      </c>
      <c r="O43" s="45">
        <f t="array" ref="O43">IF(ISERROR(INDEX($6:$6,SMALL(IF(($B$11:$AI$11&gt;=数据!$AA$14)*($B$11:$AI$11&lt;=数据!$AC$14),COLUMN($B:$AI),256),COLUMN(N1)))&amp;""),"",INDEX($6:$6,SMALL(IF(($B$11:$AI$11&gt;=数据!$AA$14)*($B$11:$AI$11&lt;=数据!$AC$14),COLUMN($B:$AI),256),COLUMN(N1)))&amp;"")</f>
        <v/>
      </c>
      <c r="P43" s="45">
        <f t="array" ref="P43">IF(ISERROR(INDEX($6:$6,SMALL(IF(($B$11:$AI$11&gt;=数据!$AA$14)*($B$11:$AI$11&lt;=数据!$AC$14),COLUMN($B:$AI),256),COLUMN(O1)))&amp;""),"",INDEX($6:$6,SMALL(IF(($B$11:$AI$11&gt;=数据!$AA$14)*($B$11:$AI$11&lt;=数据!$AC$14),COLUMN($B:$AI),256),COLUMN(O1)))&amp;"")</f>
        <v/>
      </c>
      <c r="Q43" s="45">
        <f t="array" ref="Q43">IF(ISERROR(INDEX($6:$6,SMALL(IF(($B$11:$AI$11&gt;=数据!$AA$14)*($B$11:$AI$11&lt;=数据!$AC$14),COLUMN($B:$AI),256),COLUMN(P1)))&amp;""),"",INDEX($6:$6,SMALL(IF(($B$11:$AI$11&gt;=数据!$AA$14)*($B$11:$AI$11&lt;=数据!$AC$14),COLUMN($B:$AI),256),COLUMN(P1)))&amp;"")</f>
        <v/>
      </c>
      <c r="R43" s="45">
        <f t="array" ref="R43">IF(ISERROR(INDEX($6:$6,SMALL(IF(($B$11:$AI$11&gt;=数据!$AA$14)*($B$11:$AI$11&lt;=数据!$AC$14),COLUMN($B:$AI),256),COLUMN(Q1)))&amp;""),"",INDEX($6:$6,SMALL(IF(($B$11:$AI$11&gt;=数据!$AA$14)*($B$11:$AI$11&lt;=数据!$AC$14),COLUMN($B:$AI),256),COLUMN(Q1)))&amp;"")</f>
        <v/>
      </c>
      <c r="S43" s="167" t="n"/>
      <c r="W43" s="7" t="n"/>
      <c r="X43" s="7" t="n"/>
      <c r="Y43" s="7" t="n"/>
      <c r="Z43" s="7" t="n"/>
      <c r="AA43" s="7" t="n"/>
      <c r="AB43" s="7" t="n"/>
      <c r="AC43" s="7" t="n"/>
      <c r="AD43" s="7" t="n"/>
      <c r="AE43" s="7" t="n"/>
      <c r="AF43" s="7" t="n"/>
      <c r="AG43" s="7" t="n"/>
      <c r="AH43" s="7" t="n"/>
    </row>
    <row r="44" ht="45.75" customHeight="1" s="131">
      <c r="A44" s="42" t="inlineStr">
        <is>
          <t>指标明细</t>
        </is>
      </c>
      <c r="B44" s="40">
        <f>INDEX($8:$8,MATCH(B43,$6:$6,0))</f>
        <v/>
      </c>
      <c r="C44" s="40">
        <f>INDEX($8:$8,MATCH(C43,$6:$6,0))</f>
        <v/>
      </c>
      <c r="D44" s="40">
        <f>INDEX($8:$8,MATCH(D43,$6:$6,0))</f>
        <v/>
      </c>
      <c r="E44" s="40">
        <f>INDEX($8:$8,MATCH(E43,$6:$6,0))</f>
        <v/>
      </c>
      <c r="F44" s="40">
        <f>INDEX($8:$8,MATCH(F43,$6:$6,0))</f>
        <v/>
      </c>
      <c r="G44" s="40">
        <f>INDEX($8:$8,MATCH(G43,$6:$6,0))</f>
        <v/>
      </c>
      <c r="H44" s="40">
        <f>INDEX($8:$8,MATCH(H43,$6:$6,0))</f>
        <v/>
      </c>
      <c r="I44" s="40">
        <f>INDEX($8:$8,MATCH(I43,$6:$6,0))</f>
        <v/>
      </c>
      <c r="J44" s="40">
        <f>INDEX($8:$8,MATCH(J43,$6:$6,0))</f>
        <v/>
      </c>
      <c r="K44" s="40">
        <f>INDEX($8:$8,MATCH(K43,$6:$6,0))</f>
        <v/>
      </c>
      <c r="L44" s="40">
        <f>INDEX($8:$8,MATCH(L43,$6:$6,0))</f>
        <v/>
      </c>
      <c r="M44" s="40">
        <f>INDEX($8:$8,MATCH(M43,$6:$6,0))</f>
        <v/>
      </c>
      <c r="N44" s="40">
        <f>INDEX($8:$8,MATCH(N43,$6:$6,0))</f>
        <v/>
      </c>
      <c r="O44" s="40">
        <f>INDEX($8:$8,MATCH(O43,$6:$6,0))</f>
        <v/>
      </c>
      <c r="P44" s="40">
        <f>INDEX($8:$8,MATCH(P43,$6:$6,0))</f>
        <v/>
      </c>
      <c r="Q44" s="40">
        <f>INDEX($8:$8,MATCH(Q43,$6:$6,0))</f>
        <v/>
      </c>
      <c r="R44" s="40">
        <f>INDEX($8:$8,MATCH(R43,$6:$6,0))</f>
        <v/>
      </c>
      <c r="S44" s="167" t="n"/>
      <c r="W44" s="7" t="n"/>
      <c r="X44" s="7" t="n"/>
      <c r="Y44" s="7" t="n"/>
      <c r="Z44" s="7" t="n"/>
      <c r="AA44" s="7" t="n"/>
      <c r="AB44" s="7" t="n"/>
      <c r="AC44" s="7" t="n"/>
      <c r="AD44" s="7" t="n"/>
      <c r="AE44" s="7" t="n"/>
      <c r="AF44" s="7" t="n"/>
      <c r="AG44" s="7" t="n"/>
      <c r="AH44" s="7" t="n"/>
    </row>
    <row r="45" ht="24" customHeight="1" s="131">
      <c r="A45" s="42" t="inlineStr">
        <is>
          <t>实际达成率</t>
        </is>
      </c>
      <c r="B45" s="41">
        <f>INDEX($11:$11,MATCH(B43,$6:$6,0))</f>
        <v/>
      </c>
      <c r="C45" s="41">
        <f>INDEX($11:$11,MATCH(C43,$6:$6,0))</f>
        <v/>
      </c>
      <c r="D45" s="41">
        <f>INDEX($11:$11,MATCH(D43,$6:$6,0))</f>
        <v/>
      </c>
      <c r="E45" s="41">
        <f>INDEX($11:$11,MATCH(E43,$6:$6,0))</f>
        <v/>
      </c>
      <c r="F45" s="41">
        <f>INDEX($11:$11,MATCH(F43,$6:$6,0))</f>
        <v/>
      </c>
      <c r="G45" s="41">
        <f>INDEX($11:$11,MATCH(G43,$6:$6,0))</f>
        <v/>
      </c>
      <c r="H45" s="41">
        <f>INDEX($11:$11,MATCH(H43,$6:$6,0))</f>
        <v/>
      </c>
      <c r="I45" s="41">
        <f>INDEX($11:$11,MATCH(I43,$6:$6,0))</f>
        <v/>
      </c>
      <c r="J45" s="41">
        <f>INDEX($11:$11,MATCH(J43,$6:$6,0))</f>
        <v/>
      </c>
      <c r="K45" s="41">
        <f>INDEX($11:$11,MATCH(K43,$6:$6,0))</f>
        <v/>
      </c>
      <c r="L45" s="41">
        <f>INDEX($11:$11,MATCH(L43,$6:$6,0))</f>
        <v/>
      </c>
      <c r="M45" s="41">
        <f>INDEX($11:$11,MATCH(M43,$6:$6,0))</f>
        <v/>
      </c>
      <c r="N45" s="41">
        <f>INDEX($11:$11,MATCH(N43,$6:$6,0))</f>
        <v/>
      </c>
      <c r="O45" s="41">
        <f>INDEX($11:$11,MATCH(O43,$6:$6,0))</f>
        <v/>
      </c>
      <c r="P45" s="41">
        <f>INDEX($11:$11,MATCH(P43,$6:$6,0))</f>
        <v/>
      </c>
      <c r="Q45" s="41">
        <f>INDEX($11:$11,MATCH(Q43,$6:$6,0))</f>
        <v/>
      </c>
      <c r="R45" s="41">
        <f>INDEX($11:$11,MATCH(R43,$6:$6,0))</f>
        <v/>
      </c>
      <c r="S45" s="7" t="n"/>
      <c r="T45" s="7" t="n"/>
      <c r="U45" s="7" t="n"/>
      <c r="V45" s="7" t="n"/>
      <c r="W45" s="7" t="n"/>
      <c r="X45" s="7" t="n"/>
      <c r="Y45" s="7" t="n"/>
      <c r="Z45" s="7" t="n"/>
      <c r="AA45" s="7" t="n"/>
      <c r="AB45" s="7" t="n"/>
      <c r="AC45" s="7" t="n"/>
      <c r="AD45" s="7" t="n"/>
      <c r="AE45" s="7" t="n"/>
      <c r="AF45" s="7" t="n"/>
      <c r="AG45" s="7" t="n"/>
      <c r="AH45" s="7" t="n"/>
    </row>
    <row r="46" ht="27" customHeight="1" s="131">
      <c r="A46" s="44" t="inlineStr">
        <is>
          <t>合格指标序号（不含优、良）</t>
        </is>
      </c>
      <c r="B46" s="45">
        <f t="array" ref="B46">IF(ISERROR(INDEX($6:$6,SMALL(IF(($B$11:$AI$11&gt;=数据!$AA$13)*($B$11:$AI$11&lt;=数据!$AC$13),COLUMN($B:$AI),256),COLUMN(A1)))&amp;""),"",INDEX($6:$6,SMALL(IF(($B$11:$AI$11&gt;=数据!$AA$13)*($B$11:$AI$11&lt;=数据!$AC$13),COLUMN($B:$AI),256),COLUMN(A1)))&amp;"")</f>
        <v/>
      </c>
      <c r="C46" s="45">
        <f t="array" ref="C46">IF(ISERROR(INDEX($6:$6,SMALL(IF(($B$11:$AI$11&gt;=数据!$AA$13)*($B$11:$AI$11&lt;=数据!$AC$13),COLUMN($B:$AI),256),COLUMN(B1)))&amp;""),"",INDEX($6:$6,SMALL(IF(($B$11:$AI$11&gt;=数据!$AA$13)*($B$11:$AI$11&lt;=数据!$AC$13),COLUMN($B:$AI),256),COLUMN(B1)))&amp;"")</f>
        <v/>
      </c>
      <c r="D46" s="45">
        <f t="array" ref="D46">IF(ISERROR(INDEX($6:$6,SMALL(IF(($B$11:$AI$11&gt;=数据!$AA$13)*($B$11:$AI$11&lt;=数据!$AC$13),COLUMN($B:$AI),256),COLUMN(C1)))&amp;""),"",INDEX($6:$6,SMALL(IF(($B$11:$AI$11&gt;=数据!$AA$13)*($B$11:$AI$11&lt;=数据!$AC$13),COLUMN($B:$AI),256),COLUMN(C1)))&amp;"")</f>
        <v/>
      </c>
      <c r="E46" s="45">
        <f t="array" ref="E46">IF(ISERROR(INDEX($6:$6,SMALL(IF(($B$11:$AI$11&gt;=数据!$AA$13)*($B$11:$AI$11&lt;=数据!$AC$13),COLUMN($B:$AI),256),COLUMN(D1)))&amp;""),"",INDEX($6:$6,SMALL(IF(($B$11:$AI$11&gt;=数据!$AA$13)*($B$11:$AI$11&lt;=数据!$AC$13),COLUMN($B:$AI),256),COLUMN(D1)))&amp;"")</f>
        <v/>
      </c>
      <c r="F46" s="45">
        <f t="array" ref="F46">IF(ISERROR(INDEX($6:$6,SMALL(IF(($B$11:$AI$11&gt;=数据!$AA$13)*($B$11:$AI$11&lt;=数据!$AC$13),COLUMN($B:$AI),256),COLUMN(E1)))&amp;""),"",INDEX($6:$6,SMALL(IF(($B$11:$AI$11&gt;=数据!$AA$13)*($B$11:$AI$11&lt;=数据!$AC$13),COLUMN($B:$AI),256),COLUMN(E1)))&amp;"")</f>
        <v/>
      </c>
      <c r="G46" s="45">
        <f t="array" ref="G46">IF(ISERROR(INDEX($6:$6,SMALL(IF(($B$11:$AI$11&gt;=数据!$AA$13)*($B$11:$AI$11&lt;=数据!$AC$13),COLUMN($B:$AI),256),COLUMN(F1)))&amp;""),"",INDEX($6:$6,SMALL(IF(($B$11:$AI$11&gt;=数据!$AA$13)*($B$11:$AI$11&lt;=数据!$AC$13),COLUMN($B:$AI),256),COLUMN(F1)))&amp;"")</f>
        <v/>
      </c>
      <c r="H46" s="45">
        <f t="array" ref="H46">IF(ISERROR(INDEX($6:$6,SMALL(IF(($B$11:$AI$11&gt;=数据!$AA$13)*($B$11:$AI$11&lt;=数据!$AC$13),COLUMN($B:$AI),256),COLUMN(G1)))&amp;""),"",INDEX($6:$6,SMALL(IF(($B$11:$AI$11&gt;=数据!$AA$13)*($B$11:$AI$11&lt;=数据!$AC$13),COLUMN($B:$AI),256),COLUMN(G1)))&amp;"")</f>
        <v/>
      </c>
      <c r="I46" s="45">
        <f t="array" ref="I46">IF(ISERROR(INDEX($6:$6,SMALL(IF(($B$11:$AI$11&gt;=数据!$AA$13)*($B$11:$AI$11&lt;=数据!$AC$13),COLUMN($B:$AI),256),COLUMN(H1)))&amp;""),"",INDEX($6:$6,SMALL(IF(($B$11:$AI$11&gt;=数据!$AA$13)*($B$11:$AI$11&lt;=数据!$AC$13),COLUMN($B:$AI),256),COLUMN(H1)))&amp;"")</f>
        <v/>
      </c>
      <c r="J46" s="45">
        <f t="array" ref="J46">IF(ISERROR(INDEX($6:$6,SMALL(IF(($B$11:$AI$11&gt;=数据!$AA$13)*($B$11:$AI$11&lt;=数据!$AC$13),COLUMN($B:$AI),256),COLUMN(I1)))&amp;""),"",INDEX($6:$6,SMALL(IF(($B$11:$AI$11&gt;=数据!$AA$13)*($B$11:$AI$11&lt;=数据!$AC$13),COLUMN($B:$AI),256),COLUMN(I1)))&amp;"")</f>
        <v/>
      </c>
      <c r="K46" s="45">
        <f t="array" ref="K46">IF(ISERROR(INDEX($6:$6,SMALL(IF(($B$11:$AI$11&gt;=数据!$AA$13)*($B$11:$AI$11&lt;=数据!$AC$13),COLUMN($B:$AI),256),COLUMN(J1)))&amp;""),"",INDEX($6:$6,SMALL(IF(($B$11:$AI$11&gt;=数据!$AA$13)*($B$11:$AI$11&lt;=数据!$AC$13),COLUMN($B:$AI),256),COLUMN(J1)))&amp;"")</f>
        <v/>
      </c>
      <c r="L46" s="45">
        <f t="array" ref="L46">IF(ISERROR(INDEX($6:$6,SMALL(IF(($B$11:$AI$11&gt;=数据!$AA$13)*($B$11:$AI$11&lt;=数据!$AC$13),COLUMN($B:$AI),256),COLUMN(K1)))&amp;""),"",INDEX($6:$6,SMALL(IF(($B$11:$AI$11&gt;=数据!$AA$13)*($B$11:$AI$11&lt;=数据!$AC$13),COLUMN($B:$AI),256),COLUMN(K1)))&amp;"")</f>
        <v/>
      </c>
      <c r="M46" s="45">
        <f t="array" ref="M46">IF(ISERROR(INDEX($6:$6,SMALL(IF(($B$11:$AI$11&gt;=数据!$AA$13)*($B$11:$AI$11&lt;=数据!$AC$13),COLUMN($B:$AI),256),COLUMN(L1)))&amp;""),"",INDEX($6:$6,SMALL(IF(($B$11:$AI$11&gt;=数据!$AA$13)*($B$11:$AI$11&lt;=数据!$AC$13),COLUMN($B:$AI),256),COLUMN(L1)))&amp;"")</f>
        <v/>
      </c>
      <c r="N46" s="45">
        <f t="array" ref="N46">IF(ISERROR(INDEX($6:$6,SMALL(IF(($B$11:$AI$11&gt;=数据!$AA$13)*($B$11:$AI$11&lt;=数据!$AC$13),COLUMN($B:$AI),256),COLUMN(M1)))&amp;""),"",INDEX($6:$6,SMALL(IF(($B$11:$AI$11&gt;=数据!$AA$13)*($B$11:$AI$11&lt;=数据!$AC$13),COLUMN($B:$AI),256),COLUMN(M1)))&amp;"")</f>
        <v/>
      </c>
      <c r="O46" s="45">
        <f t="array" ref="O46">IF(ISERROR(INDEX($6:$6,SMALL(IF(($B$11:$AI$11&gt;=数据!$AA$13)*($B$11:$AI$11&lt;=数据!$AC$13),COLUMN($B:$AI),256),COLUMN(N1)))&amp;""),"",INDEX($6:$6,SMALL(IF(($B$11:$AI$11&gt;=数据!$AA$13)*($B$11:$AI$11&lt;=数据!$AC$13),COLUMN($B:$AI),256),COLUMN(N1)))&amp;"")</f>
        <v/>
      </c>
      <c r="P46" s="45">
        <f t="array" ref="P46">IF(ISERROR(INDEX($6:$6,SMALL(IF(($B$11:$AI$11&gt;=数据!$AA$13)*($B$11:$AI$11&lt;=数据!$AC$13),COLUMN($B:$AI),256),COLUMN(O1)))&amp;""),"",INDEX($6:$6,SMALL(IF(($B$11:$AI$11&gt;=数据!$AA$13)*($B$11:$AI$11&lt;=数据!$AC$13),COLUMN($B:$AI),256),COLUMN(O1)))&amp;"")</f>
        <v/>
      </c>
      <c r="Q46" s="45">
        <f t="array" ref="Q46">IF(ISERROR(INDEX($6:$6,SMALL(IF(($B$11:$AI$11&gt;=数据!$AA$13)*($B$11:$AI$11&lt;=数据!$AC$13),COLUMN($B:$AI),256),COLUMN(P1)))&amp;""),"",INDEX($6:$6,SMALL(IF(($B$11:$AI$11&gt;=数据!$AA$13)*($B$11:$AI$11&lt;=数据!$AC$13),COLUMN($B:$AI),256),COLUMN(P1)))&amp;"")</f>
        <v/>
      </c>
      <c r="R46" s="45">
        <f t="array" ref="R46">IF(ISERROR(INDEX($6:$6,SMALL(IF(($B$11:$AI$11&gt;=数据!$AA$13)*($B$11:$AI$11&lt;=数据!$AC$13),COLUMN($B:$AI),256),COLUMN(Q1)))&amp;""),"",INDEX($6:$6,SMALL(IF(($B$11:$AI$11&gt;=数据!$AA$13)*($B$11:$AI$11&lt;=数据!$AC$13),COLUMN($B:$AI),256),COLUMN(Q1)))&amp;"")</f>
        <v/>
      </c>
      <c r="S46" s="7" t="n"/>
      <c r="T46" s="7" t="n"/>
      <c r="U46" s="7" t="n"/>
      <c r="V46" s="7" t="n"/>
      <c r="W46" s="7" t="n"/>
      <c r="X46" s="7" t="n"/>
      <c r="Y46" s="7" t="n"/>
      <c r="Z46" s="7" t="n"/>
      <c r="AA46" s="7" t="n"/>
      <c r="AB46" s="7" t="n"/>
      <c r="AC46" s="7" t="n"/>
      <c r="AD46" s="7" t="n"/>
      <c r="AE46" s="7" t="n"/>
      <c r="AF46" s="7" t="n"/>
      <c r="AG46" s="7" t="n"/>
      <c r="AH46" s="7" t="n"/>
    </row>
    <row r="47" ht="40.5" customHeight="1" s="131">
      <c r="A47" s="42" t="inlineStr">
        <is>
          <t>指标明细</t>
        </is>
      </c>
      <c r="B47" s="40">
        <f>INDEX($8:$8,MATCH(B46,$6:$6,0))</f>
        <v/>
      </c>
      <c r="C47" s="40">
        <f>INDEX($8:$8,MATCH(C46,$6:$6,0))</f>
        <v/>
      </c>
      <c r="D47" s="40">
        <f>INDEX($8:$8,MATCH(D46,$6:$6,0))</f>
        <v/>
      </c>
      <c r="E47" s="40">
        <f>INDEX($8:$8,MATCH(E46,$6:$6,0))</f>
        <v/>
      </c>
      <c r="F47" s="40">
        <f>INDEX($8:$8,MATCH(F46,$6:$6,0))</f>
        <v/>
      </c>
      <c r="G47" s="40">
        <f>INDEX($8:$8,MATCH(G46,$6:$6,0))</f>
        <v/>
      </c>
      <c r="H47" s="40">
        <f>INDEX($8:$8,MATCH(H46,$6:$6,0))</f>
        <v/>
      </c>
      <c r="I47" s="40">
        <f>INDEX($8:$8,MATCH(I46,$6:$6,0))</f>
        <v/>
      </c>
      <c r="J47" s="40">
        <f>INDEX($8:$8,MATCH(J46,$6:$6,0))</f>
        <v/>
      </c>
      <c r="K47" s="40">
        <f>INDEX($8:$8,MATCH(K46,$6:$6,0))</f>
        <v/>
      </c>
      <c r="L47" s="40">
        <f>INDEX($8:$8,MATCH(L46,$6:$6,0))</f>
        <v/>
      </c>
      <c r="M47" s="40">
        <f>INDEX($8:$8,MATCH(M46,$6:$6,0))</f>
        <v/>
      </c>
      <c r="N47" s="40">
        <f>INDEX($8:$8,MATCH(N46,$6:$6,0))</f>
        <v/>
      </c>
      <c r="O47" s="40">
        <f>INDEX($8:$8,MATCH(O46,$6:$6,0))</f>
        <v/>
      </c>
      <c r="P47" s="40">
        <f>INDEX($8:$8,MATCH(P46,$6:$6,0))</f>
        <v/>
      </c>
      <c r="Q47" s="40">
        <f>INDEX($8:$8,MATCH(Q46,$6:$6,0))</f>
        <v/>
      </c>
      <c r="R47" s="40">
        <f>INDEX($8:$8,MATCH(R46,$6:$6,0))</f>
        <v/>
      </c>
      <c r="S47" s="7" t="n"/>
      <c r="T47" s="7" t="n"/>
      <c r="U47" s="7" t="n"/>
      <c r="V47" s="7" t="n"/>
      <c r="W47" s="7" t="n"/>
      <c r="X47" s="7" t="n"/>
      <c r="Y47" s="7" t="n"/>
      <c r="Z47" s="7" t="n"/>
      <c r="AA47" s="7" t="n"/>
      <c r="AB47" s="7" t="n"/>
      <c r="AC47" s="7" t="n"/>
      <c r="AD47" s="7" t="n"/>
      <c r="AE47" s="7" t="n"/>
      <c r="AF47" s="7" t="n"/>
      <c r="AG47" s="7" t="n"/>
      <c r="AH47" s="7" t="n"/>
    </row>
    <row r="48" ht="24.75" customHeight="1" s="131">
      <c r="A48" s="42" t="inlineStr">
        <is>
          <t>实际达成率</t>
        </is>
      </c>
      <c r="B48" s="41">
        <f>INDEX($11:$11,MATCH(B46,$6:$6,0))</f>
        <v/>
      </c>
      <c r="C48" s="41">
        <f>INDEX($11:$11,MATCH(C46,$6:$6,0))</f>
        <v/>
      </c>
      <c r="D48" s="41">
        <f>INDEX($11:$11,MATCH(D46,$6:$6,0))</f>
        <v/>
      </c>
      <c r="E48" s="41">
        <f>INDEX($11:$11,MATCH(E46,$6:$6,0))</f>
        <v/>
      </c>
      <c r="F48" s="41">
        <f>INDEX($11:$11,MATCH(F46,$6:$6,0))</f>
        <v/>
      </c>
      <c r="G48" s="41">
        <f>INDEX($11:$11,MATCH(G46,$6:$6,0))</f>
        <v/>
      </c>
      <c r="H48" s="41">
        <f>INDEX($11:$11,MATCH(H46,$6:$6,0))</f>
        <v/>
      </c>
      <c r="I48" s="41">
        <f>INDEX($11:$11,MATCH(I46,$6:$6,0))</f>
        <v/>
      </c>
      <c r="J48" s="41">
        <f>INDEX($11:$11,MATCH(J46,$6:$6,0))</f>
        <v/>
      </c>
      <c r="K48" s="41">
        <f>INDEX($11:$11,MATCH(K46,$6:$6,0))</f>
        <v/>
      </c>
      <c r="L48" s="41">
        <f>INDEX($11:$11,MATCH(L46,$6:$6,0))</f>
        <v/>
      </c>
      <c r="M48" s="41">
        <f>INDEX($11:$11,MATCH(M46,$6:$6,0))</f>
        <v/>
      </c>
      <c r="N48" s="41">
        <f>INDEX($11:$11,MATCH(N46,$6:$6,0))</f>
        <v/>
      </c>
      <c r="O48" s="41">
        <f>INDEX($11:$11,MATCH(O46,$6:$6,0))</f>
        <v/>
      </c>
      <c r="P48" s="41">
        <f>INDEX($11:$11,MATCH(P46,$6:$6,0))</f>
        <v/>
      </c>
      <c r="Q48" s="41">
        <f>INDEX($11:$11,MATCH(Q46,$6:$6,0))</f>
        <v/>
      </c>
      <c r="R48" s="41">
        <f>INDEX($11:$11,MATCH(R46,$6:$6,0))</f>
        <v/>
      </c>
      <c r="S48" s="7" t="n"/>
      <c r="T48" s="7" t="n"/>
      <c r="U48" s="7" t="n"/>
      <c r="V48" s="7" t="n"/>
      <c r="W48" s="7" t="n"/>
      <c r="X48" s="7" t="n"/>
      <c r="Y48" s="7" t="n"/>
      <c r="Z48" s="7" t="n"/>
      <c r="AA48" s="7" t="n"/>
      <c r="AB48" s="7" t="n"/>
      <c r="AC48" s="7" t="n"/>
      <c r="AD48" s="7" t="n"/>
      <c r="AE48" s="7" t="n"/>
      <c r="AF48" s="7" t="n"/>
      <c r="AG48" s="7" t="n"/>
      <c r="AH48" s="7" t="n"/>
    </row>
    <row r="49" ht="26.25" customHeight="1" s="131">
      <c r="A49" s="39" t="inlineStr">
        <is>
          <t>不合格指标序号</t>
        </is>
      </c>
      <c r="B49" s="45">
        <f t="array" ref="B49">IF(ISERROR(INDEX($6:$6,SMALL(IF(($B$11:$AI$11&lt;=数据!$AC$12),COLUMN($B:$AI),256),COLUMN(A1)))&amp;""),"",INDEX($6:$6,SMALL(IF(($B$11:$AI$11&lt;=数据!$AC$12),COLUMN($B:$AI),256),COLUMN(A1)))&amp;"")</f>
        <v/>
      </c>
      <c r="C49" s="45">
        <f t="array" ref="C49">IF(ISERROR(INDEX($6:$6,SMALL(IF(($B$11:$AI$11&lt;=数据!$AC$12),COLUMN($B:$AI),256),COLUMN(B1)))&amp;""),"",INDEX($6:$6,SMALL(IF(($B$11:$AI$11&lt;=数据!$AC$12),COLUMN($B:$AI),256),COLUMN(B1)))&amp;"")</f>
        <v/>
      </c>
      <c r="D49" s="45">
        <f t="array" ref="D49">IF(ISERROR(INDEX($6:$6,SMALL(IF(($B$11:$AI$11&lt;=数据!$AC$12),COLUMN($B:$AI),256),COLUMN(C1)))&amp;""),"",INDEX($6:$6,SMALL(IF(($B$11:$AI$11&lt;=数据!$AC$12),COLUMN($B:$AI),256),COLUMN(C1)))&amp;"")</f>
        <v/>
      </c>
      <c r="E49" s="45">
        <f t="array" ref="E49">IF(ISERROR(INDEX($6:$6,SMALL(IF(($B$11:$AI$11&lt;=数据!$AC$12),COLUMN($B:$AI),256),COLUMN(D1)))&amp;""),"",INDEX($6:$6,SMALL(IF(($B$11:$AI$11&lt;=数据!$AC$12),COLUMN($B:$AI),256),COLUMN(D1)))&amp;"")</f>
        <v/>
      </c>
      <c r="F49" s="45">
        <f t="array" ref="F49">IF(ISERROR(INDEX($6:$6,SMALL(IF(($B$11:$AI$11&lt;=数据!$AC$12),COLUMN($B:$AI),256),COLUMN(E1)))&amp;""),"",INDEX($6:$6,SMALL(IF(($B$11:$AI$11&lt;=数据!$AC$12),COLUMN($B:$AI),256),COLUMN(E1)))&amp;"")</f>
        <v/>
      </c>
      <c r="G49" s="45">
        <f t="array" ref="G49">IF(ISERROR(INDEX($6:$6,SMALL(IF(($B$11:$AI$11&lt;=数据!$AC$12),COLUMN($B:$AI),256),COLUMN(F1)))&amp;""),"",INDEX($6:$6,SMALL(IF(($B$11:$AI$11&lt;=数据!$AC$12),COLUMN($B:$AI),256),COLUMN(F1)))&amp;"")</f>
        <v/>
      </c>
      <c r="H49" s="45">
        <f t="array" ref="H49">IF(ISERROR(INDEX($6:$6,SMALL(IF(($B$11:$AI$11&lt;=数据!$AC$12),COLUMN($B:$AI),256),COLUMN(G1)))&amp;""),"",INDEX($6:$6,SMALL(IF(($B$11:$AI$11&lt;=数据!$AC$12),COLUMN($B:$AI),256),COLUMN(G1)))&amp;"")</f>
        <v/>
      </c>
      <c r="I49" s="45">
        <f t="array" ref="I49">IF(ISERROR(INDEX($6:$6,SMALL(IF(($B$11:$AI$11&lt;=数据!$AC$12),COLUMN($B:$AI),256),COLUMN(H1)))&amp;""),"",INDEX($6:$6,SMALL(IF(($B$11:$AI$11&lt;=数据!$AC$12),COLUMN($B:$AI),256),COLUMN(H1)))&amp;"")</f>
        <v/>
      </c>
      <c r="J49" s="45">
        <f t="array" ref="J49">IF(ISERROR(INDEX($6:$6,SMALL(IF(($B$11:$AI$11&lt;=数据!$AC$12),COLUMN($B:$AI),256),COLUMN(I1)))&amp;""),"",INDEX($6:$6,SMALL(IF(($B$11:$AI$11&lt;=数据!$AC$12),COLUMN($B:$AI),256),COLUMN(I1)))&amp;"")</f>
        <v/>
      </c>
      <c r="K49" s="45">
        <f t="array" ref="K49">IF(ISERROR(INDEX($6:$6,SMALL(IF(($B$11:$AI$11&lt;=数据!$AC$12),COLUMN($B:$AI),256),COLUMN(J1)))&amp;""),"",INDEX($6:$6,SMALL(IF(($B$11:$AI$11&lt;=数据!$AC$12),COLUMN($B:$AI),256),COLUMN(J1)))&amp;"")</f>
        <v/>
      </c>
      <c r="L49" s="45">
        <f t="array" ref="L49">IF(ISERROR(INDEX($6:$6,SMALL(IF(($B$11:$AI$11&lt;=数据!$AC$12),COLUMN($B:$AI),256),COLUMN(K1)))&amp;""),"",INDEX($6:$6,SMALL(IF(($B$11:$AI$11&lt;=数据!$AC$12),COLUMN($B:$AI),256),COLUMN(K1)))&amp;"")</f>
        <v/>
      </c>
      <c r="M49" s="45">
        <f t="array" ref="M49">IF(ISERROR(INDEX($6:$6,SMALL(IF(($B$11:$AI$11&lt;=数据!$AC$12),COLUMN($B:$AI),256),COLUMN(L1)))&amp;""),"",INDEX($6:$6,SMALL(IF(($B$11:$AI$11&lt;=数据!$AC$12),COLUMN($B:$AI),256),COLUMN(L1)))&amp;"")</f>
        <v/>
      </c>
      <c r="N49" s="45">
        <f t="array" ref="N49">IF(ISERROR(INDEX($6:$6,SMALL(IF(($B$11:$AI$11&lt;=数据!$AC$12),COLUMN($B:$AI),256),COLUMN(M1)))&amp;""),"",INDEX($6:$6,SMALL(IF(($B$11:$AI$11&lt;=数据!$AC$12),COLUMN($B:$AI),256),COLUMN(M1)))&amp;"")</f>
        <v/>
      </c>
      <c r="O49" s="45">
        <f t="array" ref="O49">IF(ISERROR(INDEX($6:$6,SMALL(IF(($B$11:$AI$11&lt;=数据!$AC$12),COLUMN($B:$AI),256),COLUMN(N1)))&amp;""),"",INDEX($6:$6,SMALL(IF(($B$11:$AI$11&lt;=数据!$AC$12),COLUMN($B:$AI),256),COLUMN(N1)))&amp;"")</f>
        <v/>
      </c>
      <c r="P49" s="45">
        <f t="array" ref="P49">IF(ISERROR(INDEX($6:$6,SMALL(IF(($B$11:$AI$11&lt;=数据!$AC$12),COLUMN($B:$AI),256),COLUMN(O1)))&amp;""),"",INDEX($6:$6,SMALL(IF(($B$11:$AI$11&lt;=数据!$AC$12),COLUMN($B:$AI),256),COLUMN(O1)))&amp;"")</f>
        <v/>
      </c>
      <c r="Q49" s="45">
        <f t="array" ref="Q49">IF(ISERROR(INDEX($6:$6,SMALL(IF(($B$11:$AI$11&lt;=数据!$AC$12),COLUMN($B:$AI),256),COLUMN(P1)))&amp;""),"",INDEX($6:$6,SMALL(IF(($B$11:$AI$11&lt;=数据!$AC$12),COLUMN($B:$AI),256),COLUMN(P1)))&amp;"")</f>
        <v/>
      </c>
      <c r="R49" s="45">
        <f t="array" ref="R49">IF(ISERROR(INDEX($6:$6,SMALL(IF(($B$11:$AI$11&lt;=数据!$AC$12),COLUMN($B:$AI),256),COLUMN(Q1)))&amp;""),"",INDEX($6:$6,SMALL(IF(($B$11:$AI$11&lt;=数据!$AC$12),COLUMN($B:$AI),256),COLUMN(Q1)))&amp;"")</f>
        <v/>
      </c>
      <c r="S49" s="7" t="n"/>
      <c r="T49" s="7" t="n"/>
      <c r="U49" s="7" t="n"/>
      <c r="V49" s="7" t="n"/>
      <c r="W49" s="7" t="n"/>
      <c r="X49" s="7" t="n"/>
      <c r="Y49" s="7" t="n"/>
      <c r="Z49" s="7" t="n"/>
      <c r="AA49" s="7" t="n"/>
      <c r="AB49" s="7" t="n"/>
      <c r="AC49" s="7" t="n"/>
      <c r="AD49" s="7" t="n"/>
      <c r="AE49" s="7" t="n"/>
      <c r="AF49" s="7" t="n"/>
      <c r="AG49" s="7" t="n"/>
      <c r="AH49" s="7" t="n"/>
    </row>
    <row r="50" ht="40.5" customHeight="1" s="131">
      <c r="A50" s="42" t="inlineStr">
        <is>
          <t>指标明细</t>
        </is>
      </c>
      <c r="B50" s="40">
        <f>INDEX($8:$8,MATCH(B49,$6:$6,0))</f>
        <v/>
      </c>
      <c r="C50" s="40">
        <f>INDEX($8:$8,MATCH(C49,$6:$6,0))</f>
        <v/>
      </c>
      <c r="D50" s="40">
        <f>INDEX($8:$8,MATCH(D49,$6:$6,0))</f>
        <v/>
      </c>
      <c r="E50" s="40">
        <f>INDEX($8:$8,MATCH(E49,$6:$6,0))</f>
        <v/>
      </c>
      <c r="F50" s="40">
        <f>INDEX($8:$8,MATCH(F49,$6:$6,0))</f>
        <v/>
      </c>
      <c r="G50" s="40">
        <f>INDEX($8:$8,MATCH(G49,$6:$6,0))</f>
        <v/>
      </c>
      <c r="H50" s="40">
        <f>INDEX($8:$8,MATCH(H49,$6:$6,0))</f>
        <v/>
      </c>
      <c r="I50" s="40">
        <f>INDEX($8:$8,MATCH(I49,$6:$6,0))</f>
        <v/>
      </c>
      <c r="J50" s="40">
        <f>INDEX($8:$8,MATCH(J49,$6:$6,0))</f>
        <v/>
      </c>
      <c r="K50" s="40">
        <f>INDEX($8:$8,MATCH(K49,$6:$6,0))</f>
        <v/>
      </c>
      <c r="L50" s="40">
        <f>INDEX($8:$8,MATCH(L49,$6:$6,0))</f>
        <v/>
      </c>
      <c r="M50" s="40">
        <f>INDEX($8:$8,MATCH(M49,$6:$6,0))</f>
        <v/>
      </c>
      <c r="N50" s="40">
        <f>INDEX($8:$8,MATCH(N49,$6:$6,0))</f>
        <v/>
      </c>
      <c r="O50" s="40">
        <f>INDEX($8:$8,MATCH(O49,$6:$6,0))</f>
        <v/>
      </c>
      <c r="P50" s="40">
        <f>INDEX($8:$8,MATCH(P49,$6:$6,0))</f>
        <v/>
      </c>
      <c r="Q50" s="40">
        <f>INDEX($8:$8,MATCH(Q49,$6:$6,0))</f>
        <v/>
      </c>
      <c r="R50" s="40">
        <f>INDEX($8:$8,MATCH(R49,$6:$6,0))</f>
        <v/>
      </c>
      <c r="S50" s="7" t="n"/>
      <c r="T50" s="7" t="n"/>
      <c r="U50" s="7" t="n"/>
      <c r="V50" s="7" t="n"/>
      <c r="W50" s="7" t="n"/>
      <c r="X50" s="7" t="n"/>
      <c r="Y50" s="7" t="n"/>
      <c r="Z50" s="7" t="n"/>
      <c r="AA50" s="7" t="n"/>
      <c r="AB50" s="7" t="n"/>
      <c r="AC50" s="7" t="n"/>
      <c r="AD50" s="7" t="n"/>
      <c r="AE50" s="7" t="n"/>
      <c r="AF50" s="7" t="n"/>
      <c r="AG50" s="7" t="n"/>
      <c r="AH50" s="7" t="n"/>
    </row>
    <row r="51" ht="27" customHeight="1" s="131">
      <c r="A51" s="42" t="inlineStr">
        <is>
          <t>实际达成率</t>
        </is>
      </c>
      <c r="B51" s="41">
        <f>INDEX($11:$11,MATCH(B49,$6:$6,0))</f>
        <v/>
      </c>
      <c r="C51" s="41">
        <f>INDEX($11:$11,MATCH(C49,$6:$6,0))</f>
        <v/>
      </c>
      <c r="D51" s="41">
        <f>INDEX($11:$11,MATCH(D49,$6:$6,0))</f>
        <v/>
      </c>
      <c r="E51" s="41">
        <f>INDEX($11:$11,MATCH(E49,$6:$6,0))</f>
        <v/>
      </c>
      <c r="F51" s="41">
        <f>INDEX($11:$11,MATCH(F49,$6:$6,0))</f>
        <v/>
      </c>
      <c r="G51" s="41">
        <f>INDEX($11:$11,MATCH(G49,$6:$6,0))</f>
        <v/>
      </c>
      <c r="H51" s="41">
        <f>INDEX($11:$11,MATCH(H49,$6:$6,0))</f>
        <v/>
      </c>
      <c r="I51" s="41">
        <f>INDEX($11:$11,MATCH(I49,$6:$6,0))</f>
        <v/>
      </c>
      <c r="J51" s="41">
        <f>INDEX($11:$11,MATCH(J49,$6:$6,0))</f>
        <v/>
      </c>
      <c r="K51" s="41">
        <f>INDEX($11:$11,MATCH(K49,$6:$6,0))</f>
        <v/>
      </c>
      <c r="L51" s="41">
        <f>INDEX($11:$11,MATCH(L49,$6:$6,0))</f>
        <v/>
      </c>
      <c r="M51" s="41">
        <f>INDEX($11:$11,MATCH(M49,$6:$6,0))</f>
        <v/>
      </c>
      <c r="N51" s="41">
        <f>INDEX($11:$11,MATCH(N49,$6:$6,0))</f>
        <v/>
      </c>
      <c r="O51" s="41">
        <f>INDEX($11:$11,MATCH(O49,$6:$6,0))</f>
        <v/>
      </c>
      <c r="P51" s="41">
        <f>INDEX($11:$11,MATCH(P49,$6:$6,0))</f>
        <v/>
      </c>
      <c r="Q51" s="41">
        <f>INDEX($11:$11,MATCH(Q49,$6:$6,0))</f>
        <v/>
      </c>
      <c r="R51" s="41">
        <f>INDEX($11:$11,MATCH(R49,$6:$6,0))</f>
        <v/>
      </c>
      <c r="S51" s="7" t="n"/>
      <c r="T51" s="7" t="n"/>
      <c r="U51" s="7" t="n"/>
      <c r="V51" s="7" t="n"/>
      <c r="W51" s="7" t="n"/>
      <c r="X51" s="7" t="n"/>
      <c r="Y51" s="7" t="n"/>
      <c r="Z51" s="7" t="n"/>
      <c r="AA51" s="7" t="n"/>
      <c r="AB51" s="7" t="n"/>
      <c r="AC51" s="7" t="n"/>
      <c r="AD51" s="7" t="n"/>
      <c r="AE51" s="7" t="n"/>
      <c r="AF51" s="7" t="n"/>
      <c r="AG51" s="7" t="n"/>
      <c r="AH51" s="7" t="n"/>
    </row>
    <row r="52">
      <c r="A52" s="7" t="n"/>
      <c r="B52" s="7" t="n"/>
      <c r="C52" s="7" t="n"/>
      <c r="D52" s="7" t="n"/>
      <c r="E52" s="7" t="n"/>
      <c r="F52" s="7" t="n"/>
      <c r="G52" s="7" t="n"/>
      <c r="H52" s="7" t="n"/>
      <c r="I52" s="7" t="n"/>
      <c r="J52" s="7" t="n"/>
      <c r="K52" s="7" t="n"/>
      <c r="L52" s="7" t="n"/>
      <c r="M52" s="7" t="n"/>
      <c r="N52" s="7" t="n"/>
      <c r="O52" s="7" t="n"/>
      <c r="P52" s="7" t="n"/>
      <c r="Q52" s="7" t="n"/>
      <c r="R52" s="7" t="n"/>
      <c r="S52" s="7" t="n"/>
      <c r="T52" s="7" t="n"/>
      <c r="U52" s="7" t="n"/>
      <c r="V52" s="7" t="n"/>
      <c r="W52" s="7" t="n"/>
      <c r="X52" s="7" t="n"/>
      <c r="Y52" s="7" t="n"/>
      <c r="Z52" s="7" t="n"/>
      <c r="AA52" s="7" t="n"/>
      <c r="AB52" s="7" t="n"/>
      <c r="AC52" s="7" t="n"/>
      <c r="AD52" s="7" t="n"/>
      <c r="AE52" s="7" t="n"/>
      <c r="AF52" s="7" t="n"/>
      <c r="AG52" s="7" t="n"/>
      <c r="AH52" s="7" t="n"/>
    </row>
    <row r="53">
      <c r="A53" s="7" t="n"/>
      <c r="B53" s="7" t="n"/>
      <c r="C53" s="7" t="n"/>
      <c r="D53" s="7" t="n"/>
      <c r="E53" s="7" t="n"/>
      <c r="F53" s="7" t="n"/>
      <c r="G53" s="7" t="n"/>
      <c r="H53" s="7" t="n"/>
      <c r="I53" s="7" t="n"/>
      <c r="J53" s="7" t="n"/>
      <c r="K53" s="7" t="n"/>
      <c r="L53" s="7" t="n"/>
      <c r="M53" s="7" t="n"/>
      <c r="N53" s="7" t="n"/>
      <c r="O53" s="7" t="n"/>
      <c r="P53" s="7" t="n"/>
      <c r="Q53" s="7" t="n"/>
      <c r="R53" s="7" t="n"/>
      <c r="S53" s="7" t="n"/>
      <c r="T53" s="7" t="n"/>
      <c r="U53" s="7" t="n"/>
      <c r="V53" s="7" t="n"/>
      <c r="W53" s="7" t="n"/>
      <c r="X53" s="7" t="n"/>
      <c r="Y53" s="7" t="n"/>
      <c r="Z53" s="7" t="n"/>
      <c r="AA53" s="7" t="n"/>
      <c r="AB53" s="7" t="n"/>
      <c r="AC53" s="7" t="n"/>
      <c r="AD53" s="7" t="n"/>
      <c r="AE53" s="7" t="n"/>
      <c r="AF53" s="7" t="n"/>
      <c r="AG53" s="7" t="n"/>
      <c r="AH53" s="7" t="n"/>
    </row>
    <row r="54" ht="21.75" customHeight="1" s="131">
      <c r="A54" s="7" t="n"/>
      <c r="B54" s="7" t="n"/>
      <c r="C54" s="7" t="n"/>
      <c r="D54" s="7" t="n"/>
      <c r="E54" s="7" t="n"/>
      <c r="F54" s="7" t="n"/>
      <c r="G54" s="7" t="n"/>
      <c r="H54" s="7" t="n"/>
      <c r="I54" s="7" t="n"/>
      <c r="J54" s="99" t="inlineStr">
        <is>
          <t>版权所有：                                                                  北京未名潮管理顾问公司</t>
        </is>
      </c>
      <c r="N54" s="7" t="n"/>
      <c r="O54" s="7" t="n"/>
      <c r="P54" s="7" t="n"/>
      <c r="Q54" s="7" t="n"/>
      <c r="R54" s="7" t="n"/>
      <c r="S54" s="7" t="n"/>
      <c r="T54" s="7" t="n"/>
      <c r="U54" s="7" t="n"/>
      <c r="V54" s="7" t="n"/>
      <c r="W54" s="7" t="n"/>
      <c r="X54" s="7" t="n"/>
      <c r="Y54" s="7" t="n"/>
      <c r="Z54" s="7" t="n"/>
      <c r="AA54" s="7" t="n"/>
      <c r="AB54" s="7" t="n"/>
      <c r="AC54" s="7" t="n"/>
      <c r="AD54" s="7" t="n"/>
      <c r="AE54" s="7" t="n"/>
      <c r="AF54" s="7" t="n"/>
      <c r="AG54" s="7" t="n"/>
      <c r="AH54" s="7" t="n"/>
    </row>
    <row r="55" ht="21.75" customHeight="1" s="131">
      <c r="A55" s="7" t="n"/>
      <c r="B55" s="7" t="n"/>
      <c r="C55" s="7" t="n"/>
      <c r="D55" s="7" t="n"/>
      <c r="E55" s="7" t="n"/>
      <c r="F55" s="7" t="n"/>
      <c r="G55" s="7" t="n"/>
      <c r="H55" s="7" t="n"/>
      <c r="I55" s="7" t="n"/>
      <c r="N55" s="6" t="n"/>
      <c r="O55" s="6" t="n"/>
      <c r="P55" s="6" t="n"/>
      <c r="Q55" s="6" t="n"/>
      <c r="R55" s="6" t="n"/>
      <c r="S55" s="7" t="n"/>
      <c r="T55" s="7" t="n"/>
      <c r="U55" s="7" t="n"/>
      <c r="V55" s="7" t="n"/>
      <c r="W55" s="7" t="n"/>
      <c r="X55" s="7" t="n"/>
      <c r="Y55" s="7" t="n"/>
      <c r="Z55" s="7" t="n"/>
      <c r="AA55" s="7" t="n"/>
      <c r="AB55" s="7" t="n"/>
      <c r="AC55" s="7" t="n"/>
      <c r="AD55" s="7" t="n"/>
      <c r="AE55" s="7" t="n"/>
      <c r="AF55" s="7" t="n"/>
      <c r="AG55" s="7" t="n"/>
      <c r="AH55" s="7" t="n"/>
    </row>
    <row r="56">
      <c r="A56" s="7" t="n"/>
      <c r="B56" s="7" t="n"/>
      <c r="C56" s="7" t="n"/>
      <c r="D56" s="7" t="n"/>
      <c r="E56" s="7" t="n"/>
      <c r="F56" s="7" t="n"/>
      <c r="G56" s="7" t="n"/>
      <c r="H56" s="7" t="n"/>
      <c r="I56" s="7" t="n"/>
      <c r="J56" s="7" t="n"/>
      <c r="K56" s="7" t="n"/>
      <c r="L56" s="7" t="n"/>
      <c r="M56" s="7" t="n"/>
      <c r="N56" s="7" t="n"/>
      <c r="O56" s="7" t="n"/>
      <c r="P56" s="7" t="n"/>
      <c r="Q56" s="7" t="n"/>
      <c r="R56" s="7" t="n"/>
      <c r="S56" s="7" t="n"/>
      <c r="T56" s="7" t="n"/>
      <c r="U56" s="7" t="n"/>
      <c r="V56" s="7" t="n"/>
      <c r="W56" s="7" t="n"/>
      <c r="X56" s="7" t="n"/>
      <c r="Y56" s="7" t="n"/>
      <c r="Z56" s="7" t="n"/>
      <c r="AA56" s="7" t="n"/>
      <c r="AB56" s="7" t="n"/>
      <c r="AC56" s="7" t="n"/>
      <c r="AD56" s="7" t="n"/>
      <c r="AE56" s="7" t="n"/>
      <c r="AF56" s="7" t="n"/>
      <c r="AG56" s="7" t="n"/>
      <c r="AH56" s="7" t="n"/>
    </row>
    <row r="57">
      <c r="A57" s="7" t="n"/>
      <c r="B57" s="7" t="n"/>
      <c r="C57" s="7" t="n"/>
      <c r="D57" s="7" t="n"/>
      <c r="E57" s="7" t="n"/>
      <c r="F57" s="7" t="n"/>
      <c r="G57" s="7" t="n"/>
      <c r="H57" s="7" t="n"/>
      <c r="I57" s="7" t="n"/>
      <c r="J57" s="7" t="n"/>
      <c r="K57" s="7" t="n"/>
      <c r="L57" s="7" t="n"/>
      <c r="M57" s="7" t="n"/>
      <c r="N57" s="7" t="n"/>
      <c r="O57" s="7" t="n"/>
      <c r="P57" s="7" t="n"/>
      <c r="Q57" s="7" t="n"/>
      <c r="R57" s="7" t="n"/>
      <c r="S57" s="7" t="n"/>
      <c r="T57" s="7" t="n"/>
      <c r="U57" s="7" t="n"/>
      <c r="V57" s="7" t="n"/>
      <c r="W57" s="7" t="n"/>
      <c r="X57" s="7" t="n"/>
      <c r="Y57" s="7" t="n"/>
      <c r="Z57" s="7" t="n"/>
      <c r="AA57" s="7" t="n"/>
      <c r="AB57" s="7" t="n"/>
      <c r="AC57" s="7" t="n"/>
      <c r="AD57" s="7" t="n"/>
      <c r="AE57" s="7" t="n"/>
      <c r="AF57" s="7" t="n"/>
      <c r="AG57" s="7" t="n"/>
      <c r="AH57" s="7" t="n"/>
    </row>
  </sheetData>
  <mergeCells count="8">
    <mergeCell ref="S1:X3"/>
    <mergeCell ref="A3:R3"/>
    <mergeCell ref="A39:H39"/>
    <mergeCell ref="I39:R39"/>
    <mergeCell ref="A2:R2"/>
    <mergeCell ref="A1:R1"/>
    <mergeCell ref="J54:M55"/>
    <mergeCell ref="S40:V44"/>
  </mergeCells>
  <pageMargins left="0.7086614173228347" right="0.7086614173228347" top="0.7480314960629921" bottom="0.7480314960629921" header="0.3149606299212598" footer="0.3149606299212598"/>
  <pageSetup orientation="landscape" paperSize="9" horizontalDpi="180" verticalDpi="180"/>
  <headerFooter>
    <oddHeader/>
    <oddFooter>&amp;L&amp;9 版权所有：北京未名潮管理顾问有限公司</oddFooter>
    <evenHeader/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2006-09-13T11:21:51Z</dcterms:created>
  <dcterms:modified xmlns:dcterms="http://purl.org/dc/terms/" xmlns:xsi="http://www.w3.org/2001/XMLSchema-instance" xsi:type="dcterms:W3CDTF">2026-05-31T07:31:15Z</dcterms:modified>
</cp:coreProperties>
</file>

<file path=docProps/custom.xml><?xml version="1.0" encoding="utf-8"?>
<Properties xmlns="http://schemas.openxmlformats.org/officeDocument/2006/custom-properties">
  <property name="KSOProductBuildVer" fmtid="{D5CDD505-2E9C-101B-9397-08002B2CF9AE}" pid="2">
    <vt:lpwstr xmlns:vt="http://schemas.openxmlformats.org/officeDocument/2006/docPropsVTypes">2052-11.1.0.9912</vt:lpwstr>
  </property>
  <property name="KSOTemplateUUID" fmtid="{D5CDD505-2E9C-101B-9397-08002B2CF9AE}" pid="3">
    <vt:lpwstr xmlns:vt="http://schemas.openxmlformats.org/officeDocument/2006/docPropsVTypes">v1.0_mb_+1O2T4YCZe898uT2Q0CakA==</vt:lpwstr>
  </property>
</Properties>
</file>