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png" Extension="png"/>
  <Default ContentType="application/vnd.openxmlformats-package.relationships+xml" Extension="rels"/>
  <Default ContentType="image/svg+xml" Extension="svg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ml.chart+xml" PartName="/xl/charts/chart1.xml"/>
  <Override ContentType="application/vnd.ms-office.chartstyle+xml" PartName="/xl/charts/style1.xml"/>
  <Override ContentType="application/vnd.ms-office.chartcolorstyle+xml" PartName="/xl/charts/colors1.xml"/>
  <Override ContentType="application/vnd.openxmlformats-officedocument.themeOverride+xml" PartName="/xl/theme/themeOverride1.xml"/>
  <Override ContentType="application/vnd.openxmlformats-officedocument.drawingml.chart+xml" PartName="/xl/charts/chart2.xml"/>
  <Override ContentType="application/vnd.ms-office.chartstyle+xml" PartName="/xl/charts/style2.xml"/>
  <Override ContentType="application/vnd.ms-office.chartcolorstyle+xml" PartName="/xl/charts/colors2.xml"/>
  <Override ContentType="application/vnd.openxmlformats-officedocument.themeOverride+xml" PartName="/xl/theme/themeOverride2.xml"/>
  <Override ContentType="application/vnd.openxmlformats-officedocument.drawingml.chart+xml" PartName="/xl/charts/chart3.xml"/>
  <Override ContentType="application/vnd.ms-office.chartstyle+xml" PartName="/xl/charts/style3.xml"/>
  <Override ContentType="application/vnd.ms-office.chartcolorstyle+xml" PartName="/xl/charts/colors3.xml"/>
  <Override ContentType="application/vnd.openxmlformats-officedocument.themeOverride+xml" PartName="/xl/theme/themeOverride3.xml"/>
  <Override ContentType="application/vnd.openxmlformats-officedocument.drawingml.chart+xml" PartName="/xl/charts/chart4.xml"/>
  <Override ContentType="application/vnd.openxmlformats-officedocument.themeOverride+xml" PartName="/xl/theme/themeOverride4.xml"/>
  <Override ContentType="application/vnd.openxmlformats-officedocument.drawingml.chart+xml" PartName="/xl/charts/chart5.xml"/>
  <Override ContentType="application/vnd.ms-office.chartstyle+xml" PartName="/xl/charts/style4.xml"/>
  <Override ContentType="application/vnd.ms-office.chartcolorstyle+xml" PartName="/xl/charts/colors4.xml"/>
  <Override ContentType="application/vnd.openxmlformats-officedocument.themeOverride+xml" PartName="/xl/theme/themeOverride5.xml"/>
  <Override ContentType="application/vnd.openxmlformats-officedocument.drawingml.chart+xml" PartName="/xl/charts/chart6.xml"/>
  <Override ContentType="application/vnd.ms-office.chartstyle+xml" PartName="/xl/charts/style5.xml"/>
  <Override ContentType="application/vnd.ms-office.chartcolorstyle+xml" PartName="/xl/charts/colors5.xml"/>
  <Override ContentType="application/vnd.openxmlformats-officedocument.themeOverride+xml" PartName="/xl/theme/themeOverride6.xml"/>
  <Override ContentType="application/vnd.openxmlformats-officedocument.drawing+xml" PartName="/xl/drawings/drawing2.xml"/>
  <Override ContentType="application/vnd.openxmlformats-officedocument.spreadsheetml.calcChain+xml" PartName="/xl/calcChain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/>
  <mc:AlternateContent xmlns:mc="http://schemas.openxmlformats.org/markup-compatibility/2006">
    <mc:Choice Requires="x15">
      <x15ac:absPath xmlns:x15ac="http://schemas.microsoft.com/office/spreadsheetml/2010/11/ac" url="D:\设计\docer\开发\分类\营销管理\销售数据看板\销售分析数据看板\销售统计\人事行政工龄分析表\"/>
    </mc:Choice>
  </mc:AlternateContent>
  <xr:revisionPtr revIDLastSave="0" documentId="13_ncr:1_{E4F1A8F7-3D9B-4849-8F54-8D59A8AC2761}" xr6:coauthVersionLast="47" xr6:coauthVersionMax="47" xr10:uidLastSave="{00000000-0000-0000-0000-000000000000}"/>
  <bookViews>
    <workbookView xWindow="-120" yWindow="-120" windowWidth="29040" windowHeight="15720" tabRatio="905" xr2:uid="{00000000-000D-0000-FFFF-FFFF00000000}"/>
  </bookViews>
  <sheets>
    <sheet name="表格" sheetId="23" r:id="rId1"/>
    <sheet name="说明 " sheetId="24" r:id="rId2"/>
  </sheets>
  <definedNames>
    <definedName name="_xlnm.Print_Area" localSheetId="0">表格!$A$1:$P$128</definedName>
    <definedName name="_xlnm.Print_Titles" localSheetId="0">表格!$26:$26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M4" i="23" l="1"/>
  <c r="F23" i="23"/>
  <c r="F22" i="23"/>
  <c r="F21" i="23"/>
  <c r="F20" i="23"/>
  <c r="F19" i="23"/>
  <c r="F18" i="23"/>
  <c r="Q126" i="23"/>
  <c r="D126" i="23"/>
  <c r="Q125" i="23"/>
  <c r="D125" i="23"/>
  <c r="Q124" i="23"/>
  <c r="D124" i="23"/>
  <c r="Q123" i="23"/>
  <c r="D123" i="23"/>
  <c r="Q122" i="23"/>
  <c r="D122" i="23"/>
  <c r="Q121" i="23"/>
  <c r="D121" i="23"/>
  <c r="Q120" i="23"/>
  <c r="D120" i="23"/>
  <c r="Q119" i="23"/>
  <c r="D119" i="23"/>
  <c r="Q118" i="23"/>
  <c r="D118" i="23"/>
  <c r="Q117" i="23"/>
  <c r="D117" i="23"/>
  <c r="Q116" i="23"/>
  <c r="D116" i="23"/>
  <c r="Q115" i="23"/>
  <c r="D115" i="23"/>
  <c r="Q114" i="23"/>
  <c r="D114" i="23"/>
  <c r="Q113" i="23"/>
  <c r="D113" i="23"/>
  <c r="Q112" i="23"/>
  <c r="D112" i="23"/>
  <c r="Q111" i="23"/>
  <c r="D111" i="23"/>
  <c r="Q110" i="23"/>
  <c r="D110" i="23"/>
  <c r="Q109" i="23"/>
  <c r="D109" i="23"/>
  <c r="Q108" i="23"/>
  <c r="D108" i="23"/>
  <c r="Q107" i="23"/>
  <c r="D107" i="23"/>
  <c r="Q106" i="23"/>
  <c r="D106" i="23"/>
  <c r="Q105" i="23"/>
  <c r="D105" i="23"/>
  <c r="Q104" i="23"/>
  <c r="D104" i="23"/>
  <c r="Q103" i="23"/>
  <c r="D103" i="23"/>
  <c r="Q102" i="23"/>
  <c r="D102" i="23"/>
  <c r="Q101" i="23"/>
  <c r="D101" i="23"/>
  <c r="Q100" i="23"/>
  <c r="D100" i="23"/>
  <c r="Q99" i="23"/>
  <c r="D99" i="23"/>
  <c r="Q98" i="23"/>
  <c r="D98" i="23"/>
  <c r="Q97" i="23"/>
  <c r="D97" i="23"/>
  <c r="Q96" i="23"/>
  <c r="D96" i="23"/>
  <c r="Q95" i="23"/>
  <c r="D95" i="23"/>
  <c r="Q94" i="23"/>
  <c r="D94" i="23"/>
  <c r="Q93" i="23"/>
  <c r="D93" i="23"/>
  <c r="Q92" i="23"/>
  <c r="D92" i="23"/>
  <c r="Q91" i="23"/>
  <c r="D91" i="23"/>
  <c r="Q90" i="23"/>
  <c r="D90" i="23"/>
  <c r="Q89" i="23"/>
  <c r="D89" i="23"/>
  <c r="Q88" i="23"/>
  <c r="D88" i="23"/>
  <c r="Q87" i="23"/>
  <c r="D87" i="23"/>
  <c r="Q86" i="23"/>
  <c r="D86" i="23"/>
  <c r="Q85" i="23"/>
  <c r="D85" i="23"/>
  <c r="Q84" i="23"/>
  <c r="D84" i="23"/>
  <c r="Q83" i="23"/>
  <c r="D83" i="23"/>
  <c r="Q82" i="23"/>
  <c r="D82" i="23"/>
  <c r="Q81" i="23"/>
  <c r="D81" i="23"/>
  <c r="Q80" i="23"/>
  <c r="D80" i="23"/>
  <c r="Q79" i="23"/>
  <c r="D79" i="23"/>
  <c r="Q78" i="23"/>
  <c r="D78" i="23"/>
  <c r="Q77" i="23"/>
  <c r="D77" i="23"/>
  <c r="Q76" i="23"/>
  <c r="D76" i="23"/>
  <c r="Q75" i="23"/>
  <c r="D75" i="23"/>
  <c r="Q74" i="23"/>
  <c r="D74" i="23"/>
  <c r="Q73" i="23"/>
  <c r="D73" i="23"/>
  <c r="Q72" i="23"/>
  <c r="D72" i="23"/>
  <c r="Q71" i="23"/>
  <c r="D71" i="23"/>
  <c r="Q70" i="23"/>
  <c r="D70" i="23"/>
  <c r="Q69" i="23"/>
  <c r="D69" i="23"/>
  <c r="Q68" i="23"/>
  <c r="D68" i="23"/>
  <c r="Q67" i="23"/>
  <c r="M67" i="23"/>
  <c r="L67" i="23"/>
  <c r="D67" i="23"/>
  <c r="Q66" i="23"/>
  <c r="M66" i="23"/>
  <c r="L66" i="23"/>
  <c r="D66" i="23"/>
  <c r="Q65" i="23"/>
  <c r="M65" i="23"/>
  <c r="L65" i="23"/>
  <c r="D65" i="23"/>
  <c r="Q64" i="23"/>
  <c r="M64" i="23"/>
  <c r="L64" i="23"/>
  <c r="D64" i="23"/>
  <c r="Q63" i="23"/>
  <c r="M63" i="23"/>
  <c r="L63" i="23"/>
  <c r="D63" i="23"/>
  <c r="Q62" i="23"/>
  <c r="M62" i="23"/>
  <c r="L62" i="23"/>
  <c r="D62" i="23"/>
  <c r="Q61" i="23"/>
  <c r="M61" i="23"/>
  <c r="L61" i="23"/>
  <c r="D61" i="23"/>
  <c r="Q60" i="23"/>
  <c r="M60" i="23"/>
  <c r="L60" i="23"/>
  <c r="D60" i="23"/>
  <c r="Q59" i="23"/>
  <c r="M59" i="23"/>
  <c r="L59" i="23"/>
  <c r="E18" i="23" s="1"/>
  <c r="D59" i="23"/>
  <c r="Q58" i="23"/>
  <c r="M58" i="23"/>
  <c r="L58" i="23"/>
  <c r="D58" i="23"/>
  <c r="Q57" i="23"/>
  <c r="M57" i="23"/>
  <c r="L57" i="23"/>
  <c r="D57" i="23"/>
  <c r="Q56" i="23"/>
  <c r="M56" i="23"/>
  <c r="L56" i="23"/>
  <c r="D56" i="23"/>
  <c r="Q55" i="23"/>
  <c r="M55" i="23"/>
  <c r="L55" i="23"/>
  <c r="D55" i="23"/>
  <c r="Q54" i="23"/>
  <c r="M54" i="23"/>
  <c r="L54" i="23"/>
  <c r="D54" i="23"/>
  <c r="Q53" i="23"/>
  <c r="M53" i="23"/>
  <c r="L53" i="23"/>
  <c r="D53" i="23"/>
  <c r="Q52" i="23"/>
  <c r="M52" i="23"/>
  <c r="L52" i="23"/>
  <c r="D52" i="23"/>
  <c r="Q51" i="23"/>
  <c r="M51" i="23"/>
  <c r="L51" i="23"/>
  <c r="D51" i="23"/>
  <c r="Q50" i="23"/>
  <c r="M50" i="23"/>
  <c r="L50" i="23"/>
  <c r="D50" i="23"/>
  <c r="Q49" i="23"/>
  <c r="M49" i="23"/>
  <c r="L49" i="23"/>
  <c r="D49" i="23"/>
  <c r="Q48" i="23"/>
  <c r="M48" i="23"/>
  <c r="L48" i="23"/>
  <c r="D48" i="23"/>
  <c r="Q47" i="23"/>
  <c r="M47" i="23"/>
  <c r="L47" i="23"/>
  <c r="D47" i="23"/>
  <c r="Q46" i="23"/>
  <c r="M46" i="23"/>
  <c r="L46" i="23"/>
  <c r="D46" i="23"/>
  <c r="Q45" i="23"/>
  <c r="M45" i="23"/>
  <c r="L45" i="23"/>
  <c r="D45" i="23"/>
  <c r="Q44" i="23"/>
  <c r="M44" i="23"/>
  <c r="L44" i="23"/>
  <c r="D44" i="23"/>
  <c r="Q43" i="23"/>
  <c r="M43" i="23"/>
  <c r="L43" i="23"/>
  <c r="D43" i="23"/>
  <c r="Q42" i="23"/>
  <c r="M42" i="23"/>
  <c r="L42" i="23"/>
  <c r="D42" i="23"/>
  <c r="Q41" i="23"/>
  <c r="M41" i="23"/>
  <c r="L41" i="23"/>
  <c r="D41" i="23"/>
  <c r="Q40" i="23"/>
  <c r="M40" i="23"/>
  <c r="L40" i="23"/>
  <c r="D40" i="23"/>
  <c r="Q39" i="23"/>
  <c r="M39" i="23"/>
  <c r="L39" i="23"/>
  <c r="D39" i="23"/>
  <c r="Q38" i="23"/>
  <c r="M38" i="23"/>
  <c r="L38" i="23"/>
  <c r="D38" i="23"/>
  <c r="Q37" i="23"/>
  <c r="M37" i="23"/>
  <c r="L37" i="23"/>
  <c r="D37" i="23"/>
  <c r="Q36" i="23"/>
  <c r="M36" i="23"/>
  <c r="L36" i="23"/>
  <c r="D36" i="23"/>
  <c r="Q35" i="23"/>
  <c r="M35" i="23"/>
  <c r="L35" i="23"/>
  <c r="D35" i="23"/>
  <c r="Q34" i="23"/>
  <c r="M34" i="23"/>
  <c r="L34" i="23"/>
  <c r="D34" i="23"/>
  <c r="Q33" i="23"/>
  <c r="M33" i="23"/>
  <c r="L33" i="23"/>
  <c r="D33" i="23"/>
  <c r="Q32" i="23"/>
  <c r="M32" i="23"/>
  <c r="L32" i="23"/>
  <c r="D32" i="23"/>
  <c r="Q31" i="23"/>
  <c r="M31" i="23"/>
  <c r="L31" i="23"/>
  <c r="D31" i="23"/>
  <c r="Q30" i="23"/>
  <c r="M30" i="23"/>
  <c r="L30" i="23"/>
  <c r="D30" i="23"/>
  <c r="Q29" i="23"/>
  <c r="M29" i="23"/>
  <c r="L29" i="23"/>
  <c r="D29" i="23"/>
  <c r="Q28" i="23"/>
  <c r="M28" i="23"/>
  <c r="L28" i="23"/>
  <c r="D28" i="23"/>
  <c r="AD27" i="23" a="1"/>
  <c r="AD27" i="23"/>
  <c r="Z27" i="23" a="1"/>
  <c r="Z27" i="23" s="1"/>
  <c r="V27" i="23" a="1"/>
  <c r="V27" i="23" s="1"/>
  <c r="R27" i="23" a="1"/>
  <c r="R27" i="23" s="1"/>
  <c r="Q27" i="23"/>
  <c r="M27" i="23"/>
  <c r="L27" i="23"/>
  <c r="D27" i="23"/>
  <c r="E21" i="23"/>
  <c r="E20" i="23"/>
  <c r="E19" i="23" l="1"/>
  <c r="E23" i="23"/>
  <c r="E12" i="23"/>
  <c r="K4" i="23"/>
  <c r="R28" i="23" a="1"/>
  <c r="R28" i="23" s="1"/>
  <c r="T27" i="23"/>
  <c r="S27" i="23"/>
  <c r="X27" i="23"/>
  <c r="W27" i="23"/>
  <c r="V28" i="23" a="1"/>
  <c r="V28" i="23" s="1"/>
  <c r="AB27" i="23"/>
  <c r="Z28" i="23" a="1"/>
  <c r="Z28" i="23" s="1"/>
  <c r="AA27" i="23"/>
  <c r="Z29" i="23" a="1"/>
  <c r="Z29" i="23" s="1"/>
  <c r="E13" i="23"/>
  <c r="E22" i="23"/>
  <c r="AE27" i="23"/>
  <c r="E10" i="23"/>
  <c r="I4" i="23"/>
  <c r="E11" i="23"/>
  <c r="E9" i="23"/>
  <c r="AD28" i="23" a="1"/>
  <c r="AD28" i="23" s="1"/>
  <c r="R29" i="23" l="1" a="1"/>
  <c r="R29" i="23" s="1"/>
  <c r="X28" i="23"/>
  <c r="W28" i="23"/>
  <c r="AA29" i="23"/>
  <c r="AB29" i="23"/>
  <c r="T28" i="23"/>
  <c r="S28" i="23"/>
  <c r="AB28" i="23"/>
  <c r="AA28" i="23"/>
  <c r="R30" i="23" a="1"/>
  <c r="R30" i="23" s="1"/>
  <c r="AD29" i="23" a="1"/>
  <c r="AD29" i="23" s="1"/>
  <c r="AE29" i="23" s="1"/>
  <c r="R31" i="23" a="1"/>
  <c r="R31" i="23" s="1"/>
  <c r="V29" i="23" a="1"/>
  <c r="V29" i="23" s="1"/>
  <c r="Z30" i="23" a="1"/>
  <c r="Z30" i="23" s="1"/>
  <c r="AE28" i="23"/>
  <c r="AD30" i="23" a="1"/>
  <c r="AD30" i="23" s="1"/>
  <c r="AE30" i="23" s="1"/>
  <c r="T30" i="23" l="1"/>
  <c r="S30" i="23"/>
  <c r="AD31" i="23" a="1"/>
  <c r="AD31" i="23" s="1"/>
  <c r="Z31" i="23" a="1"/>
  <c r="Z31" i="23" s="1"/>
  <c r="R32" i="23" a="1"/>
  <c r="R32" i="23" s="1"/>
  <c r="V30" i="23" a="1"/>
  <c r="V30" i="23" s="1"/>
  <c r="W29" i="23"/>
  <c r="X29" i="23"/>
  <c r="T31" i="23"/>
  <c r="S31" i="23"/>
  <c r="T29" i="23"/>
  <c r="S29" i="23"/>
  <c r="AB30" i="23"/>
  <c r="AA30" i="23"/>
  <c r="AA31" i="23" l="1"/>
  <c r="AB31" i="23"/>
  <c r="AE31" i="23"/>
  <c r="Z32" i="23" a="1"/>
  <c r="Z32" i="23" s="1"/>
  <c r="X30" i="23"/>
  <c r="W30" i="23"/>
  <c r="V32" i="23" a="1"/>
  <c r="V32" i="23" s="1"/>
  <c r="V31" i="23" a="1"/>
  <c r="V31" i="23" s="1"/>
  <c r="T32" i="23"/>
  <c r="S32" i="23"/>
  <c r="R33" i="23" a="1"/>
  <c r="R33" i="23" s="1"/>
  <c r="AD32" i="23" a="1"/>
  <c r="AD32" i="23" s="1"/>
  <c r="X31" i="23" l="1"/>
  <c r="W31" i="23"/>
  <c r="V33" i="23" a="1"/>
  <c r="V33" i="23" s="1"/>
  <c r="X32" i="23"/>
  <c r="W32" i="23"/>
  <c r="S33" i="23"/>
  <c r="T33" i="23"/>
  <c r="AA32" i="23"/>
  <c r="AB32" i="23"/>
  <c r="Z33" i="23" a="1"/>
  <c r="Z33" i="23" s="1"/>
  <c r="AE32" i="23"/>
  <c r="AD33" i="23" a="1"/>
  <c r="AD33" i="23" s="1"/>
  <c r="AE33" i="23" s="1"/>
  <c r="R34" i="23" a="1"/>
  <c r="R34" i="23" s="1"/>
  <c r="Z34" i="23" a="1"/>
  <c r="Z34" i="23" s="1"/>
  <c r="R35" i="23" l="1" a="1"/>
  <c r="R35" i="23" s="1"/>
  <c r="X33" i="23"/>
  <c r="W33" i="23"/>
  <c r="AD34" i="23" a="1"/>
  <c r="AD34" i="23" s="1"/>
  <c r="AB34" i="23"/>
  <c r="AA34" i="23"/>
  <c r="AB33" i="23"/>
  <c r="AA33" i="23"/>
  <c r="Z35" i="23" a="1"/>
  <c r="Z35" i="23" s="1"/>
  <c r="V34" i="23" a="1"/>
  <c r="V34" i="23" s="1"/>
  <c r="T34" i="23"/>
  <c r="S34" i="23"/>
  <c r="AD35" i="23" a="1"/>
  <c r="AD35" i="23" s="1"/>
  <c r="AE35" i="23" s="1"/>
  <c r="AD36" i="23" l="1" a="1"/>
  <c r="AD36" i="23" s="1"/>
  <c r="AE36" i="23" s="1"/>
  <c r="AB35" i="23"/>
  <c r="AA35" i="23"/>
  <c r="AE34" i="23"/>
  <c r="AD37" i="23" a="1"/>
  <c r="AD37" i="23" s="1"/>
  <c r="AE37" i="23" s="1"/>
  <c r="V35" i="23" a="1"/>
  <c r="V35" i="23" s="1"/>
  <c r="V36" i="23" s="1" a="1"/>
  <c r="V36" i="23" s="1"/>
  <c r="S35" i="23"/>
  <c r="T35" i="23"/>
  <c r="R36" i="23" a="1"/>
  <c r="R36" i="23" s="1"/>
  <c r="X34" i="23"/>
  <c r="W34" i="23"/>
  <c r="Z36" i="23" a="1"/>
  <c r="Z36" i="23" s="1"/>
  <c r="X36" i="23" l="1"/>
  <c r="W36" i="23"/>
  <c r="V37" i="23" a="1"/>
  <c r="V37" i="23" s="1"/>
  <c r="AB36" i="23"/>
  <c r="AA36" i="23"/>
  <c r="Z37" i="23" a="1"/>
  <c r="Z37" i="23" s="1"/>
  <c r="T36" i="23"/>
  <c r="S36" i="23"/>
  <c r="R37" i="23" a="1"/>
  <c r="R37" i="23" s="1"/>
  <c r="AD38" i="23" a="1"/>
  <c r="AD38" i="23" s="1"/>
  <c r="W35" i="23"/>
  <c r="X35" i="23"/>
  <c r="AA37" i="23" l="1"/>
  <c r="AB37" i="23"/>
  <c r="Z38" i="23" a="1"/>
  <c r="Z38" i="23" s="1"/>
  <c r="AE38" i="23"/>
  <c r="AD39" i="23" a="1"/>
  <c r="AD39" i="23" s="1"/>
  <c r="X37" i="23"/>
  <c r="W37" i="23"/>
  <c r="V38" i="23" a="1"/>
  <c r="V38" i="23" s="1"/>
  <c r="T37" i="23"/>
  <c r="S37" i="23"/>
  <c r="R38" i="23" a="1"/>
  <c r="R38" i="23" s="1"/>
  <c r="X38" i="23" l="1"/>
  <c r="W38" i="23"/>
  <c r="V39" i="23" a="1"/>
  <c r="V39" i="23" s="1"/>
  <c r="T38" i="23"/>
  <c r="S38" i="23"/>
  <c r="R39" i="23" a="1"/>
  <c r="R39" i="23" s="1"/>
  <c r="AE39" i="23"/>
  <c r="AD40" i="23" a="1"/>
  <c r="AD40" i="23" s="1"/>
  <c r="AB38" i="23"/>
  <c r="AA38" i="23"/>
  <c r="Z39" i="23" a="1"/>
  <c r="Z39" i="23" s="1"/>
  <c r="AE40" i="23" l="1"/>
  <c r="AD41" i="23" a="1"/>
  <c r="AD41" i="23" s="1"/>
  <c r="T39" i="23"/>
  <c r="S39" i="23"/>
  <c r="R40" i="23" a="1"/>
  <c r="R40" i="23" s="1"/>
  <c r="X39" i="23"/>
  <c r="W39" i="23"/>
  <c r="V40" i="23" a="1"/>
  <c r="V40" i="23" s="1"/>
  <c r="AB39" i="23"/>
  <c r="AA39" i="23"/>
  <c r="Z40" i="23" a="1"/>
  <c r="Z40" i="23" s="1"/>
  <c r="X40" i="23" l="1"/>
  <c r="W40" i="23"/>
  <c r="V41" i="23" a="1"/>
  <c r="V41" i="23" s="1"/>
  <c r="AB40" i="23"/>
  <c r="AA40" i="23"/>
  <c r="Z41" i="23" a="1"/>
  <c r="Z41" i="23" s="1"/>
  <c r="AE41" i="23"/>
  <c r="AD42" i="23" a="1"/>
  <c r="AD42" i="23" s="1"/>
  <c r="T40" i="23"/>
  <c r="S40" i="23"/>
  <c r="R41" i="23" a="1"/>
  <c r="R41" i="23" s="1"/>
  <c r="AB41" i="23" l="1"/>
  <c r="AA41" i="23"/>
  <c r="Z42" i="23" a="1"/>
  <c r="Z42" i="23" s="1"/>
  <c r="W41" i="23"/>
  <c r="X41" i="23"/>
  <c r="V42" i="23" a="1"/>
  <c r="V42" i="23" s="1"/>
  <c r="AE42" i="23"/>
  <c r="AD43" i="23" a="1"/>
  <c r="AD43" i="23" s="1"/>
  <c r="T41" i="23"/>
  <c r="S41" i="23"/>
  <c r="R42" i="23" a="1"/>
  <c r="R42" i="23" s="1"/>
  <c r="T42" i="23" l="1"/>
  <c r="S42" i="23"/>
  <c r="R43" i="23" a="1"/>
  <c r="R43" i="23" s="1"/>
  <c r="AE43" i="23"/>
  <c r="AD44" i="23" a="1"/>
  <c r="AD44" i="23" s="1"/>
  <c r="X42" i="23"/>
  <c r="W42" i="23"/>
  <c r="V43" i="23" a="1"/>
  <c r="V43" i="23" s="1"/>
  <c r="AB42" i="23"/>
  <c r="AA42" i="23"/>
  <c r="Z43" i="23" a="1"/>
  <c r="Z43" i="23" s="1"/>
  <c r="X43" i="23" l="1"/>
  <c r="W43" i="23"/>
  <c r="V44" i="23" a="1"/>
  <c r="V44" i="23" s="1"/>
  <c r="AB43" i="23"/>
  <c r="AA43" i="23"/>
  <c r="Z44" i="23" a="1"/>
  <c r="Z44" i="23" s="1"/>
  <c r="T43" i="23"/>
  <c r="S43" i="23"/>
  <c r="R44" i="23" a="1"/>
  <c r="R44" i="23" s="1"/>
  <c r="AE44" i="23"/>
  <c r="AD45" i="23" a="1"/>
  <c r="AD45" i="23" s="1"/>
  <c r="AE45" i="23" l="1"/>
  <c r="AD46" i="23" a="1"/>
  <c r="AD46" i="23" s="1"/>
  <c r="T44" i="23"/>
  <c r="S44" i="23"/>
  <c r="R45" i="23" a="1"/>
  <c r="R45" i="23" s="1"/>
  <c r="X44" i="23"/>
  <c r="W44" i="23"/>
  <c r="V45" i="23" a="1"/>
  <c r="V45" i="23" s="1"/>
  <c r="AB44" i="23"/>
  <c r="AA44" i="23"/>
  <c r="Z45" i="23" a="1"/>
  <c r="Z45" i="23" s="1"/>
  <c r="X45" i="23" l="1"/>
  <c r="W45" i="23"/>
  <c r="V46" i="23" a="1"/>
  <c r="V46" i="23" s="1"/>
  <c r="AB45" i="23"/>
  <c r="AA45" i="23"/>
  <c r="Z46" i="23" a="1"/>
  <c r="Z46" i="23" s="1"/>
  <c r="AE46" i="23"/>
  <c r="AD47" i="23" a="1"/>
  <c r="AD47" i="23" s="1"/>
  <c r="S45" i="23"/>
  <c r="T45" i="23"/>
  <c r="R46" i="23" a="1"/>
  <c r="R46" i="23" s="1"/>
  <c r="T46" i="23" l="1"/>
  <c r="S46" i="23"/>
  <c r="R47" i="23" a="1"/>
  <c r="R47" i="23" s="1"/>
  <c r="AE47" i="23"/>
  <c r="AD48" i="23" a="1"/>
  <c r="AD48" i="23" s="1"/>
  <c r="AB46" i="23"/>
  <c r="AA46" i="23"/>
  <c r="Z47" i="23" a="1"/>
  <c r="Z47" i="23" s="1"/>
  <c r="X46" i="23"/>
  <c r="W46" i="23"/>
  <c r="V47" i="23" a="1"/>
  <c r="V47" i="23" s="1"/>
  <c r="AE48" i="23" l="1"/>
  <c r="AD49" i="23" a="1"/>
  <c r="AD49" i="23" s="1"/>
  <c r="T47" i="23"/>
  <c r="S47" i="23"/>
  <c r="R48" i="23" a="1"/>
  <c r="R48" i="23" s="1"/>
  <c r="X47" i="23"/>
  <c r="W47" i="23"/>
  <c r="V48" i="23" a="1"/>
  <c r="V48" i="23" s="1"/>
  <c r="AB47" i="23"/>
  <c r="AA47" i="23"/>
  <c r="Z48" i="23" a="1"/>
  <c r="Z48" i="23" s="1"/>
  <c r="AB48" i="23" l="1"/>
  <c r="AA48" i="23"/>
  <c r="Z49" i="23" a="1"/>
  <c r="Z49" i="23" s="1"/>
  <c r="X48" i="23"/>
  <c r="W48" i="23"/>
  <c r="V49" i="23" a="1"/>
  <c r="V49" i="23" s="1"/>
  <c r="AE49" i="23"/>
  <c r="AD50" i="23" a="1"/>
  <c r="AD50" i="23" s="1"/>
  <c r="T48" i="23"/>
  <c r="S48" i="23"/>
  <c r="R49" i="23" a="1"/>
  <c r="R49" i="23" s="1"/>
  <c r="X49" i="23" l="1"/>
  <c r="W49" i="23"/>
  <c r="V50" i="23" a="1"/>
  <c r="V50" i="23" s="1"/>
  <c r="T49" i="23"/>
  <c r="S49" i="23"/>
  <c r="R50" i="23" a="1"/>
  <c r="R50" i="23" s="1"/>
  <c r="AE50" i="23"/>
  <c r="AD51" i="23" a="1"/>
  <c r="AD51" i="23" s="1"/>
  <c r="AA49" i="23"/>
  <c r="AB49" i="23"/>
  <c r="Z50" i="23" a="1"/>
  <c r="Z50" i="23" s="1"/>
  <c r="T50" i="23" l="1"/>
  <c r="S50" i="23"/>
  <c r="R51" i="23" a="1"/>
  <c r="R51" i="23" s="1"/>
  <c r="X50" i="23"/>
  <c r="W50" i="23"/>
  <c r="V51" i="23" a="1"/>
  <c r="V51" i="23" s="1"/>
  <c r="AE51" i="23"/>
  <c r="AD52" i="23" a="1"/>
  <c r="AD52" i="23" s="1"/>
  <c r="AB50" i="23"/>
  <c r="AA50" i="23"/>
  <c r="Z51" i="23" a="1"/>
  <c r="Z51" i="23" s="1"/>
  <c r="AB51" i="23" l="1"/>
  <c r="AA51" i="23"/>
  <c r="Z52" i="23" a="1"/>
  <c r="Z52" i="23" s="1"/>
  <c r="X51" i="23"/>
  <c r="W51" i="23"/>
  <c r="V52" i="23" a="1"/>
  <c r="V52" i="23" s="1"/>
  <c r="T51" i="23"/>
  <c r="S51" i="23"/>
  <c r="R52" i="23" a="1"/>
  <c r="R52" i="23" s="1"/>
  <c r="AE52" i="23"/>
  <c r="AD53" i="23" a="1"/>
  <c r="AD53" i="23" s="1"/>
  <c r="AE53" i="23" l="1"/>
  <c r="AD54" i="23" a="1"/>
  <c r="AD54" i="23" s="1"/>
  <c r="X52" i="23"/>
  <c r="W52" i="23"/>
  <c r="V53" i="23" a="1"/>
  <c r="V53" i="23" s="1"/>
  <c r="T52" i="23"/>
  <c r="S52" i="23"/>
  <c r="R53" i="23" a="1"/>
  <c r="R53" i="23" s="1"/>
  <c r="AB52" i="23"/>
  <c r="AA52" i="23"/>
  <c r="Z53" i="23" a="1"/>
  <c r="Z53" i="23" s="1"/>
  <c r="AB53" i="23" l="1"/>
  <c r="AA53" i="23"/>
  <c r="Z54" i="23" a="1"/>
  <c r="Z54" i="23" s="1"/>
  <c r="T53" i="23"/>
  <c r="S53" i="23"/>
  <c r="R54" i="23" a="1"/>
  <c r="R54" i="23" s="1"/>
  <c r="AE54" i="23"/>
  <c r="AD55" i="23" a="1"/>
  <c r="AD55" i="23" s="1"/>
  <c r="W53" i="23"/>
  <c r="X53" i="23"/>
  <c r="V54" i="23" a="1"/>
  <c r="V54" i="23" s="1"/>
  <c r="AE55" i="23" l="1"/>
  <c r="AD56" i="23" a="1"/>
  <c r="AD56" i="23" s="1"/>
  <c r="T54" i="23"/>
  <c r="S54" i="23"/>
  <c r="R55" i="23" a="1"/>
  <c r="R55" i="23" s="1"/>
  <c r="X54" i="23"/>
  <c r="W54" i="23"/>
  <c r="V55" i="23" a="1"/>
  <c r="V55" i="23" s="1"/>
  <c r="AB54" i="23"/>
  <c r="AA54" i="23"/>
  <c r="Z55" i="23" a="1"/>
  <c r="Z55" i="23" s="1"/>
  <c r="AB55" i="23" l="1"/>
  <c r="AA55" i="23"/>
  <c r="Z56" i="23" a="1"/>
  <c r="Z56" i="23" s="1"/>
  <c r="T55" i="23"/>
  <c r="S55" i="23"/>
  <c r="R56" i="23" a="1"/>
  <c r="R56" i="23" s="1"/>
  <c r="X55" i="23"/>
  <c r="W55" i="23"/>
  <c r="V56" i="23" a="1"/>
  <c r="V56" i="23" s="1"/>
  <c r="AE56" i="23"/>
  <c r="AD57" i="23" a="1"/>
  <c r="AD57" i="23" s="1"/>
  <c r="AE57" i="23" l="1"/>
  <c r="AD58" i="23" a="1"/>
  <c r="AD58" i="23" s="1"/>
  <c r="T56" i="23"/>
  <c r="S56" i="23"/>
  <c r="R57" i="23" a="1"/>
  <c r="R57" i="23" s="1"/>
  <c r="X56" i="23"/>
  <c r="W56" i="23"/>
  <c r="V57" i="23" a="1"/>
  <c r="V57" i="23" s="1"/>
  <c r="AB56" i="23"/>
  <c r="AA56" i="23"/>
  <c r="Z57" i="23" a="1"/>
  <c r="Z57" i="23" s="1"/>
  <c r="AB57" i="23" l="1"/>
  <c r="AA57" i="23"/>
  <c r="Z58" i="23" a="1"/>
  <c r="Z58" i="23" s="1"/>
  <c r="S57" i="23"/>
  <c r="T57" i="23"/>
  <c r="R58" i="23" a="1"/>
  <c r="R58" i="23" s="1"/>
  <c r="AE58" i="23"/>
  <c r="AD59" i="23" a="1"/>
  <c r="AD59" i="23" s="1"/>
  <c r="X57" i="23"/>
  <c r="W57" i="23"/>
  <c r="V58" i="23" a="1"/>
  <c r="V58" i="23" s="1"/>
  <c r="AE59" i="23" l="1"/>
  <c r="AD60" i="23" a="1"/>
  <c r="AD60" i="23" s="1"/>
  <c r="T58" i="23"/>
  <c r="S58" i="23"/>
  <c r="R59" i="23" a="1"/>
  <c r="R59" i="23" s="1"/>
  <c r="AB58" i="23"/>
  <c r="AA58" i="23"/>
  <c r="Z59" i="23" a="1"/>
  <c r="Z59" i="23" s="1"/>
  <c r="X58" i="23"/>
  <c r="W58" i="23"/>
  <c r="V59" i="23" a="1"/>
  <c r="V59" i="23" s="1"/>
  <c r="AB59" i="23" l="1"/>
  <c r="AA59" i="23"/>
  <c r="Z60" i="23" a="1"/>
  <c r="Z60" i="23" s="1"/>
  <c r="T59" i="23"/>
  <c r="S59" i="23"/>
  <c r="R60" i="23" a="1"/>
  <c r="R60" i="23" s="1"/>
  <c r="AE60" i="23"/>
  <c r="AD61" i="23" a="1"/>
  <c r="AD61" i="23" s="1"/>
  <c r="X59" i="23"/>
  <c r="W59" i="23"/>
  <c r="V60" i="23" a="1"/>
  <c r="V60" i="23" s="1"/>
  <c r="X60" i="23" l="1"/>
  <c r="W60" i="23"/>
  <c r="V61" i="23" a="1"/>
  <c r="V61" i="23" s="1"/>
  <c r="S60" i="23"/>
  <c r="T60" i="23"/>
  <c r="R61" i="23" a="1"/>
  <c r="R61" i="23" s="1"/>
  <c r="AE61" i="23"/>
  <c r="AD62" i="23" a="1"/>
  <c r="AD62" i="23" s="1"/>
  <c r="AA60" i="23"/>
  <c r="AB60" i="23"/>
  <c r="Z61" i="23" a="1"/>
  <c r="Z61" i="23" s="1"/>
  <c r="AB61" i="23" l="1"/>
  <c r="AA61" i="23"/>
  <c r="Z62" i="23" a="1"/>
  <c r="Z62" i="23" s="1"/>
  <c r="AE62" i="23"/>
  <c r="AD63" i="23" a="1"/>
  <c r="AD63" i="23" s="1"/>
  <c r="X61" i="23"/>
  <c r="W61" i="23"/>
  <c r="V62" i="23" a="1"/>
  <c r="V62" i="23" s="1"/>
  <c r="T61" i="23"/>
  <c r="S61" i="23"/>
  <c r="R62" i="23" a="1"/>
  <c r="R62" i="23" s="1"/>
  <c r="X62" i="23" l="1"/>
  <c r="W62" i="23"/>
  <c r="V63" i="23" a="1"/>
  <c r="V63" i="23" s="1"/>
  <c r="AE63" i="23"/>
  <c r="AD64" i="23" a="1"/>
  <c r="AD64" i="23" s="1"/>
  <c r="S62" i="23"/>
  <c r="T62" i="23"/>
  <c r="R63" i="23" a="1"/>
  <c r="R63" i="23" s="1"/>
  <c r="AB62" i="23"/>
  <c r="AA62" i="23"/>
  <c r="Z63" i="23" a="1"/>
  <c r="Z63" i="23" s="1"/>
  <c r="AE64" i="23" l="1"/>
  <c r="AD65" i="23" a="1"/>
  <c r="AD65" i="23" s="1"/>
  <c r="X63" i="23"/>
  <c r="W63" i="23"/>
  <c r="V64" i="23" a="1"/>
  <c r="V64" i="23" s="1"/>
  <c r="S63" i="23"/>
  <c r="T63" i="23"/>
  <c r="R64" i="23" a="1"/>
  <c r="R64" i="23" s="1"/>
  <c r="AB63" i="23"/>
  <c r="AA63" i="23"/>
  <c r="Z64" i="23" a="1"/>
  <c r="Z64" i="23" s="1"/>
  <c r="AB64" i="23" l="1"/>
  <c r="AA64" i="23"/>
  <c r="Z65" i="23" a="1"/>
  <c r="Z65" i="23" s="1"/>
  <c r="T64" i="23"/>
  <c r="S64" i="23"/>
  <c r="R65" i="23" a="1"/>
  <c r="R65" i="23" s="1"/>
  <c r="AE65" i="23"/>
  <c r="AD66" i="23" a="1"/>
  <c r="AD66" i="23" s="1"/>
  <c r="W64" i="23"/>
  <c r="X64" i="23"/>
  <c r="V65" i="23" a="1"/>
  <c r="V65" i="23" s="1"/>
  <c r="AE66" i="23" l="1"/>
  <c r="AD67" i="23" a="1"/>
  <c r="AD67" i="23" s="1"/>
  <c r="T65" i="23"/>
  <c r="S65" i="23"/>
  <c r="R66" i="23" a="1"/>
  <c r="R66" i="23" s="1"/>
  <c r="W65" i="23"/>
  <c r="X65" i="23"/>
  <c r="V66" i="23" a="1"/>
  <c r="V66" i="23" s="1"/>
  <c r="AB65" i="23"/>
  <c r="AA65" i="23"/>
  <c r="Z66" i="23" a="1"/>
  <c r="Z66" i="23" s="1"/>
  <c r="AB66" i="23" l="1"/>
  <c r="AA66" i="23"/>
  <c r="Z67" i="23" a="1"/>
  <c r="Z67" i="23" s="1"/>
  <c r="X66" i="23"/>
  <c r="W66" i="23"/>
  <c r="V67" i="23" a="1"/>
  <c r="V67" i="23" s="1"/>
  <c r="AE67" i="23"/>
  <c r="AD68" i="23" a="1"/>
  <c r="AD68" i="23" s="1"/>
  <c r="T66" i="23"/>
  <c r="S66" i="23"/>
  <c r="R67" i="23" a="1"/>
  <c r="R67" i="23" s="1"/>
  <c r="AE68" i="23" l="1"/>
  <c r="AD69" i="23" a="1"/>
  <c r="AD69" i="23" s="1"/>
  <c r="X67" i="23"/>
  <c r="W67" i="23"/>
  <c r="V68" i="23" a="1"/>
  <c r="V68" i="23" s="1"/>
  <c r="T67" i="23"/>
  <c r="S67" i="23"/>
  <c r="R68" i="23" a="1"/>
  <c r="R68" i="23" s="1"/>
  <c r="AB67" i="23"/>
  <c r="AA67" i="23"/>
  <c r="Z68" i="23" a="1"/>
  <c r="Z68" i="23" s="1"/>
  <c r="AB68" i="23" l="1"/>
  <c r="AA68" i="23"/>
  <c r="Z69" i="23" a="1"/>
  <c r="Z69" i="23" s="1"/>
  <c r="X68" i="23"/>
  <c r="W68" i="23"/>
  <c r="V69" i="23" a="1"/>
  <c r="V69" i="23" s="1"/>
  <c r="AE69" i="23"/>
  <c r="AD70" i="23" a="1"/>
  <c r="AD70" i="23" s="1"/>
  <c r="T68" i="23"/>
  <c r="S68" i="23"/>
  <c r="R69" i="23" a="1"/>
  <c r="R69" i="23" s="1"/>
  <c r="AE70" i="23" l="1"/>
  <c r="AD71" i="23" a="1"/>
  <c r="AD71" i="23" s="1"/>
  <c r="W69" i="23"/>
  <c r="X69" i="23"/>
  <c r="V70" i="23" a="1"/>
  <c r="V70" i="23" s="1"/>
  <c r="AB69" i="23"/>
  <c r="AA69" i="23"/>
  <c r="Z70" i="23" a="1"/>
  <c r="Z70" i="23" s="1"/>
  <c r="T69" i="23"/>
  <c r="S69" i="23"/>
  <c r="R70" i="23" a="1"/>
  <c r="R70" i="23" s="1"/>
  <c r="T70" i="23" l="1"/>
  <c r="S70" i="23"/>
  <c r="R71" i="23" a="1"/>
  <c r="R71" i="23" s="1"/>
  <c r="AB70" i="23"/>
  <c r="AA70" i="23"/>
  <c r="Z71" i="23" a="1"/>
  <c r="Z71" i="23" s="1"/>
  <c r="AE71" i="23"/>
  <c r="AD72" i="23" a="1"/>
  <c r="AD72" i="23" s="1"/>
  <c r="W70" i="23"/>
  <c r="X70" i="23"/>
  <c r="V71" i="23" a="1"/>
  <c r="V71" i="23" s="1"/>
  <c r="AB71" i="23" l="1"/>
  <c r="AA71" i="23"/>
  <c r="Z72" i="23" a="1"/>
  <c r="Z72" i="23" s="1"/>
  <c r="T71" i="23"/>
  <c r="S71" i="23"/>
  <c r="R72" i="23" a="1"/>
  <c r="R72" i="23" s="1"/>
  <c r="X71" i="23"/>
  <c r="W71" i="23"/>
  <c r="V72" i="23" a="1"/>
  <c r="V72" i="23" s="1"/>
  <c r="AE72" i="23"/>
  <c r="AD73" i="23" a="1"/>
  <c r="AD73" i="23" s="1"/>
  <c r="T72" i="23" l="1"/>
  <c r="S72" i="23"/>
  <c r="R73" i="23" a="1"/>
  <c r="R73" i="23" s="1"/>
  <c r="AE73" i="23"/>
  <c r="AD74" i="23" a="1"/>
  <c r="AD74" i="23" s="1"/>
  <c r="X72" i="23"/>
  <c r="W72" i="23"/>
  <c r="V73" i="23" a="1"/>
  <c r="V73" i="23" s="1"/>
  <c r="AB72" i="23"/>
  <c r="AA72" i="23"/>
  <c r="Z73" i="23" a="1"/>
  <c r="Z73" i="23" s="1"/>
  <c r="AA73" i="23" l="1"/>
  <c r="AB73" i="23"/>
  <c r="Z74" i="23" a="1"/>
  <c r="Z74" i="23" s="1"/>
  <c r="AE74" i="23"/>
  <c r="AD75" i="23" a="1"/>
  <c r="AD75" i="23" s="1"/>
  <c r="T73" i="23"/>
  <c r="S73" i="23"/>
  <c r="R74" i="23" a="1"/>
  <c r="R74" i="23" s="1"/>
  <c r="X73" i="23"/>
  <c r="W73" i="23"/>
  <c r="V74" i="23" a="1"/>
  <c r="V74" i="23" s="1"/>
  <c r="T74" i="23" l="1"/>
  <c r="S74" i="23"/>
  <c r="R75" i="23" a="1"/>
  <c r="R75" i="23" s="1"/>
  <c r="X74" i="23"/>
  <c r="W74" i="23"/>
  <c r="V75" i="23" a="1"/>
  <c r="V75" i="23" s="1"/>
  <c r="AE75" i="23"/>
  <c r="AD76" i="23" a="1"/>
  <c r="AD76" i="23" s="1"/>
  <c r="AA74" i="23"/>
  <c r="AB74" i="23"/>
  <c r="Z75" i="23" a="1"/>
  <c r="Z75" i="23" s="1"/>
  <c r="AE76" i="23" l="1"/>
  <c r="AD77" i="23" a="1"/>
  <c r="AD77" i="23" s="1"/>
  <c r="X75" i="23"/>
  <c r="W75" i="23"/>
  <c r="V76" i="23" a="1"/>
  <c r="V76" i="23" s="1"/>
  <c r="T75" i="23"/>
  <c r="S75" i="23"/>
  <c r="R76" i="23" a="1"/>
  <c r="R76" i="23" s="1"/>
  <c r="AB75" i="23"/>
  <c r="AA75" i="23"/>
  <c r="Z76" i="23" a="1"/>
  <c r="Z76" i="23" s="1"/>
  <c r="T76" i="23" l="1"/>
  <c r="S76" i="23"/>
  <c r="R77" i="23" a="1"/>
  <c r="R77" i="23" s="1"/>
  <c r="AB76" i="23"/>
  <c r="AA76" i="23"/>
  <c r="Z77" i="23" a="1"/>
  <c r="Z77" i="23" s="1"/>
  <c r="X76" i="23"/>
  <c r="W76" i="23"/>
  <c r="V77" i="23" a="1"/>
  <c r="V77" i="23" s="1"/>
  <c r="AE77" i="23"/>
  <c r="AD78" i="23" a="1"/>
  <c r="AD78" i="23" s="1"/>
  <c r="AB77" i="23" l="1"/>
  <c r="AA77" i="23"/>
  <c r="Z78" i="23" a="1"/>
  <c r="Z78" i="23" s="1"/>
  <c r="AE78" i="23"/>
  <c r="AD79" i="23" a="1"/>
  <c r="AD79" i="23" s="1"/>
  <c r="X77" i="23"/>
  <c r="W77" i="23"/>
  <c r="V78" i="23" a="1"/>
  <c r="V78" i="23" s="1"/>
  <c r="T77" i="23"/>
  <c r="S77" i="23"/>
  <c r="R78" i="23" a="1"/>
  <c r="R78" i="23" s="1"/>
  <c r="S78" i="23" l="1"/>
  <c r="T78" i="23"/>
  <c r="R79" i="23" a="1"/>
  <c r="R79" i="23" s="1"/>
  <c r="AE79" i="23"/>
  <c r="AD80" i="23" a="1"/>
  <c r="AD80" i="23" s="1"/>
  <c r="AB78" i="23"/>
  <c r="AA78" i="23"/>
  <c r="Z79" i="23" a="1"/>
  <c r="Z79" i="23" s="1"/>
  <c r="X78" i="23"/>
  <c r="W78" i="23"/>
  <c r="V79" i="23" a="1"/>
  <c r="V79" i="23" s="1"/>
  <c r="AB79" i="23" l="1"/>
  <c r="AA79" i="23"/>
  <c r="Z80" i="23" a="1"/>
  <c r="Z80" i="23" s="1"/>
  <c r="AE80" i="23"/>
  <c r="AD81" i="23" a="1"/>
  <c r="AD81" i="23" s="1"/>
  <c r="X79" i="23"/>
  <c r="W79" i="23"/>
  <c r="V80" i="23" a="1"/>
  <c r="V80" i="23" s="1"/>
  <c r="T79" i="23"/>
  <c r="S79" i="23"/>
  <c r="R80" i="23" a="1"/>
  <c r="R80" i="23" s="1"/>
  <c r="X80" i="23" l="1"/>
  <c r="W80" i="23"/>
  <c r="V81" i="23" a="1"/>
  <c r="V81" i="23" s="1"/>
  <c r="AE81" i="23"/>
  <c r="AD82" i="23" a="1"/>
  <c r="AD82" i="23" s="1"/>
  <c r="AB80" i="23"/>
  <c r="AA80" i="23"/>
  <c r="Z81" i="23" a="1"/>
  <c r="Z81" i="23" s="1"/>
  <c r="T80" i="23"/>
  <c r="S80" i="23"/>
  <c r="R81" i="23" a="1"/>
  <c r="R81" i="23" s="1"/>
  <c r="T81" i="23" l="1"/>
  <c r="S81" i="23"/>
  <c r="R82" i="23" a="1"/>
  <c r="R82" i="23" s="1"/>
  <c r="AB81" i="23"/>
  <c r="AA81" i="23"/>
  <c r="Z82" i="23" a="1"/>
  <c r="Z82" i="23" s="1"/>
  <c r="AE82" i="23"/>
  <c r="AD83" i="23" a="1"/>
  <c r="AD83" i="23" s="1"/>
  <c r="X81" i="23"/>
  <c r="W81" i="23"/>
  <c r="V82" i="23" a="1"/>
  <c r="V82" i="23" s="1"/>
  <c r="W82" i="23" l="1"/>
  <c r="X82" i="23"/>
  <c r="V83" i="23" a="1"/>
  <c r="V83" i="23" s="1"/>
  <c r="AB82" i="23"/>
  <c r="AA82" i="23"/>
  <c r="Z83" i="23" a="1"/>
  <c r="Z83" i="23" s="1"/>
  <c r="AE83" i="23"/>
  <c r="AD84" i="23" a="1"/>
  <c r="AD84" i="23" s="1"/>
  <c r="T82" i="23"/>
  <c r="S82" i="23"/>
  <c r="R83" i="23" a="1"/>
  <c r="R83" i="23" s="1"/>
  <c r="T83" i="23" l="1"/>
  <c r="S83" i="23"/>
  <c r="R84" i="23" a="1"/>
  <c r="R84" i="23" s="1"/>
  <c r="AB83" i="23"/>
  <c r="AA83" i="23"/>
  <c r="Z84" i="23" a="1"/>
  <c r="Z84" i="23" s="1"/>
  <c r="AE84" i="23"/>
  <c r="AD85" i="23" a="1"/>
  <c r="AD85" i="23" s="1"/>
  <c r="X83" i="23"/>
  <c r="W83" i="23"/>
  <c r="V84" i="23" a="1"/>
  <c r="V84" i="23" s="1"/>
  <c r="X84" i="23" l="1"/>
  <c r="W84" i="23"/>
  <c r="V85" i="23" a="1"/>
  <c r="V85" i="23" s="1"/>
  <c r="AE85" i="23"/>
  <c r="AD86" i="23" a="1"/>
  <c r="AD86" i="23" s="1"/>
  <c r="AB84" i="23"/>
  <c r="AA84" i="23"/>
  <c r="Z85" i="23" a="1"/>
  <c r="Z85" i="23" s="1"/>
  <c r="T84" i="23"/>
  <c r="S84" i="23"/>
  <c r="R85" i="23" a="1"/>
  <c r="R85" i="23" s="1"/>
  <c r="T85" i="23" l="1"/>
  <c r="S85" i="23"/>
  <c r="R86" i="23" a="1"/>
  <c r="R86" i="23" s="1"/>
  <c r="AB85" i="23"/>
  <c r="AA85" i="23"/>
  <c r="Z86" i="23" a="1"/>
  <c r="Z86" i="23" s="1"/>
  <c r="AE86" i="23"/>
  <c r="AD87" i="23" a="1"/>
  <c r="AD87" i="23" s="1"/>
  <c r="X85" i="23"/>
  <c r="W85" i="23"/>
  <c r="V86" i="23" a="1"/>
  <c r="V86" i="23" s="1"/>
  <c r="AE87" i="23" l="1"/>
  <c r="AD88" i="23" a="1"/>
  <c r="AD88" i="23" s="1"/>
  <c r="X86" i="23"/>
  <c r="W86" i="23"/>
  <c r="V87" i="23" a="1"/>
  <c r="V87" i="23" s="1"/>
  <c r="AA86" i="23"/>
  <c r="AB86" i="23"/>
  <c r="Z87" i="23" a="1"/>
  <c r="Z87" i="23" s="1"/>
  <c r="T86" i="23"/>
  <c r="S86" i="23"/>
  <c r="R87" i="23" a="1"/>
  <c r="R87" i="23" s="1"/>
  <c r="AE88" i="23" l="1"/>
  <c r="AD89" i="23" a="1"/>
  <c r="AD89" i="23" s="1"/>
  <c r="T87" i="23"/>
  <c r="S87" i="23"/>
  <c r="R88" i="23" a="1"/>
  <c r="R88" i="23" s="1"/>
  <c r="AB87" i="23"/>
  <c r="AA87" i="23"/>
  <c r="Z88" i="23" a="1"/>
  <c r="Z88" i="23" s="1"/>
  <c r="X87" i="23"/>
  <c r="W87" i="23"/>
  <c r="V88" i="23" a="1"/>
  <c r="V88" i="23" s="1"/>
  <c r="X88" i="23" l="1"/>
  <c r="W88" i="23"/>
  <c r="V89" i="23" a="1"/>
  <c r="V89" i="23" s="1"/>
  <c r="AE89" i="23"/>
  <c r="AD90" i="23" a="1"/>
  <c r="AD90" i="23" s="1"/>
  <c r="T88" i="23"/>
  <c r="S88" i="23"/>
  <c r="R89" i="23" a="1"/>
  <c r="R89" i="23" s="1"/>
  <c r="AB88" i="23"/>
  <c r="AA88" i="23"/>
  <c r="Z89" i="23" a="1"/>
  <c r="Z89" i="23" s="1"/>
  <c r="AE90" i="23" l="1"/>
  <c r="AD91" i="23" a="1"/>
  <c r="AD91" i="23" s="1"/>
  <c r="AB89" i="23"/>
  <c r="AA89" i="23"/>
  <c r="Z90" i="23" a="1"/>
  <c r="Z90" i="23" s="1"/>
  <c r="T89" i="23"/>
  <c r="S89" i="23"/>
  <c r="R90" i="23" a="1"/>
  <c r="R90" i="23" s="1"/>
  <c r="X89" i="23"/>
  <c r="W89" i="23"/>
  <c r="V90" i="23" a="1"/>
  <c r="V90" i="23" s="1"/>
  <c r="AE91" i="23" l="1"/>
  <c r="AD92" i="23" a="1"/>
  <c r="AD92" i="23" s="1"/>
  <c r="X90" i="23"/>
  <c r="W90" i="23"/>
  <c r="V91" i="23" a="1"/>
  <c r="V91" i="23" s="1"/>
  <c r="S90" i="23"/>
  <c r="T90" i="23"/>
  <c r="R91" i="23" a="1"/>
  <c r="R91" i="23" s="1"/>
  <c r="AB90" i="23"/>
  <c r="AA90" i="23"/>
  <c r="Z91" i="23" a="1"/>
  <c r="Z91" i="23" s="1"/>
  <c r="AE92" i="23" l="1"/>
  <c r="AD93" i="23" a="1"/>
  <c r="AD93" i="23" s="1"/>
  <c r="AB91" i="23"/>
  <c r="AA91" i="23"/>
  <c r="Z92" i="23" a="1"/>
  <c r="Z92" i="23" s="1"/>
  <c r="T91" i="23"/>
  <c r="S91" i="23"/>
  <c r="R92" i="23" a="1"/>
  <c r="R92" i="23" s="1"/>
  <c r="X91" i="23"/>
  <c r="W91" i="23"/>
  <c r="V92" i="23" a="1"/>
  <c r="V92" i="23" s="1"/>
  <c r="AE93" i="23" l="1"/>
  <c r="AD94" i="23" a="1"/>
  <c r="AD94" i="23" s="1"/>
  <c r="T92" i="23"/>
  <c r="S92" i="23"/>
  <c r="R93" i="23" a="1"/>
  <c r="R93" i="23" s="1"/>
  <c r="X92" i="23"/>
  <c r="W92" i="23"/>
  <c r="V93" i="23" a="1"/>
  <c r="V93" i="23" s="1"/>
  <c r="AB92" i="23"/>
  <c r="AA92" i="23"/>
  <c r="Z93" i="23" a="1"/>
  <c r="Z93" i="23" s="1"/>
  <c r="AE94" i="23" l="1"/>
  <c r="AD95" i="23" a="1"/>
  <c r="AD95" i="23" s="1"/>
  <c r="AB93" i="23"/>
  <c r="AA93" i="23"/>
  <c r="Z94" i="23" a="1"/>
  <c r="Z94" i="23" s="1"/>
  <c r="X93" i="23"/>
  <c r="W93" i="23"/>
  <c r="V94" i="23" a="1"/>
  <c r="V94" i="23" s="1"/>
  <c r="T93" i="23"/>
  <c r="S93" i="23"/>
  <c r="R94" i="23" a="1"/>
  <c r="R94" i="23" s="1"/>
  <c r="AE95" i="23" l="1"/>
  <c r="AD96" i="23" a="1"/>
  <c r="AD96" i="23" s="1"/>
  <c r="T94" i="23"/>
  <c r="S94" i="23"/>
  <c r="R95" i="23" a="1"/>
  <c r="R95" i="23" s="1"/>
  <c r="W94" i="23"/>
  <c r="X94" i="23"/>
  <c r="V95" i="23" a="1"/>
  <c r="V95" i="23" s="1"/>
  <c r="AB94" i="23"/>
  <c r="AA94" i="23"/>
  <c r="Z95" i="23" a="1"/>
  <c r="Z95" i="23" s="1"/>
  <c r="AE96" i="23" l="1"/>
  <c r="AD97" i="23" a="1"/>
  <c r="AD97" i="23" s="1"/>
  <c r="AB95" i="23"/>
  <c r="AA95" i="23"/>
  <c r="Z96" i="23" a="1"/>
  <c r="Z96" i="23" s="1"/>
  <c r="X95" i="23"/>
  <c r="W95" i="23"/>
  <c r="V96" i="23" a="1"/>
  <c r="V96" i="23" s="1"/>
  <c r="T95" i="23"/>
  <c r="S95" i="23"/>
  <c r="R96" i="23" a="1"/>
  <c r="R96" i="23" s="1"/>
  <c r="AE97" i="23" l="1"/>
  <c r="AD98" i="23" a="1"/>
  <c r="AD98" i="23" s="1"/>
  <c r="X96" i="23"/>
  <c r="W96" i="23"/>
  <c r="V97" i="23" a="1"/>
  <c r="V97" i="23" s="1"/>
  <c r="T96" i="23"/>
  <c r="S96" i="23"/>
  <c r="R97" i="23" a="1"/>
  <c r="R97" i="23" s="1"/>
  <c r="AB96" i="23"/>
  <c r="AA96" i="23"/>
  <c r="Z97" i="23" a="1"/>
  <c r="Z97" i="23" s="1"/>
  <c r="AE98" i="23" l="1"/>
  <c r="AD99" i="23" a="1"/>
  <c r="AD99" i="23" s="1"/>
  <c r="AB97" i="23"/>
  <c r="AA97" i="23"/>
  <c r="Z98" i="23" a="1"/>
  <c r="Z98" i="23" s="1"/>
  <c r="T97" i="23"/>
  <c r="S97" i="23"/>
  <c r="R98" i="23" a="1"/>
  <c r="R98" i="23" s="1"/>
  <c r="X97" i="23"/>
  <c r="W97" i="23"/>
  <c r="V98" i="23" a="1"/>
  <c r="V98" i="23" s="1"/>
  <c r="T98" i="23" l="1"/>
  <c r="S98" i="23"/>
  <c r="R99" i="23" a="1"/>
  <c r="R99" i="23" s="1"/>
  <c r="AA98" i="23"/>
  <c r="AB98" i="23"/>
  <c r="Z99" i="23" a="1"/>
  <c r="Z99" i="23" s="1"/>
  <c r="X98" i="23"/>
  <c r="W98" i="23"/>
  <c r="V99" i="23" a="1"/>
  <c r="V99" i="23" s="1"/>
  <c r="AE99" i="23"/>
  <c r="AD100" i="23" a="1"/>
  <c r="AD100" i="23" s="1"/>
  <c r="AE100" i="23" l="1"/>
  <c r="AD101" i="23" a="1"/>
  <c r="AD101" i="23" s="1"/>
  <c r="X99" i="23"/>
  <c r="W99" i="23"/>
  <c r="V100" i="23" a="1"/>
  <c r="V100" i="23" s="1"/>
  <c r="AB99" i="23"/>
  <c r="AA99" i="23"/>
  <c r="Z100" i="23" a="1"/>
  <c r="Z100" i="23" s="1"/>
  <c r="T99" i="23"/>
  <c r="S99" i="23"/>
  <c r="R100" i="23" a="1"/>
  <c r="R100" i="23" s="1"/>
  <c r="AE101" i="23" l="1"/>
  <c r="AD102" i="23" a="1"/>
  <c r="AD102" i="23" s="1"/>
  <c r="T100" i="23"/>
  <c r="S100" i="23"/>
  <c r="R101" i="23" a="1"/>
  <c r="R101" i="23" s="1"/>
  <c r="AB100" i="23"/>
  <c r="AA100" i="23"/>
  <c r="Z101" i="23" a="1"/>
  <c r="Z101" i="23" s="1"/>
  <c r="X100" i="23"/>
  <c r="W100" i="23"/>
  <c r="V101" i="23" a="1"/>
  <c r="V101" i="23" s="1"/>
  <c r="T101" i="23" l="1"/>
  <c r="S101" i="23"/>
  <c r="R102" i="23" a="1"/>
  <c r="R102" i="23" s="1"/>
  <c r="AB101" i="23"/>
  <c r="AA101" i="23"/>
  <c r="Z102" i="23" a="1"/>
  <c r="Z102" i="23" s="1"/>
  <c r="AE102" i="23"/>
  <c r="AD103" i="23" a="1"/>
  <c r="AD103" i="23" s="1"/>
  <c r="X101" i="23"/>
  <c r="W101" i="23"/>
  <c r="V102" i="23" a="1"/>
  <c r="V102" i="23" s="1"/>
  <c r="AB102" i="23" l="1"/>
  <c r="AA102" i="23"/>
  <c r="Z103" i="23" a="1"/>
  <c r="Z103" i="23" s="1"/>
  <c r="AE103" i="23"/>
  <c r="AD104" i="23" a="1"/>
  <c r="AD104" i="23" s="1"/>
  <c r="S102" i="23"/>
  <c r="T102" i="23"/>
  <c r="R103" i="23" a="1"/>
  <c r="R103" i="23" s="1"/>
  <c r="X102" i="23"/>
  <c r="W102" i="23"/>
  <c r="V103" i="23" a="1"/>
  <c r="V103" i="23" s="1"/>
  <c r="X103" i="23" l="1"/>
  <c r="W103" i="23"/>
  <c r="V104" i="23" a="1"/>
  <c r="V104" i="23" s="1"/>
  <c r="T103" i="23"/>
  <c r="S103" i="23"/>
  <c r="R104" i="23" a="1"/>
  <c r="R104" i="23" s="1"/>
  <c r="AE104" i="23"/>
  <c r="AD105" i="23" a="1"/>
  <c r="AD105" i="23" s="1"/>
  <c r="AB103" i="23"/>
  <c r="AA103" i="23"/>
  <c r="Z104" i="23" a="1"/>
  <c r="Z104" i="23" s="1"/>
  <c r="AE105" i="23" l="1"/>
  <c r="AD106" i="23" a="1"/>
  <c r="AD106" i="23" s="1"/>
  <c r="AB104" i="23"/>
  <c r="AA104" i="23"/>
  <c r="Z105" i="23" a="1"/>
  <c r="Z105" i="23" s="1"/>
  <c r="T104" i="23"/>
  <c r="S104" i="23"/>
  <c r="R105" i="23" a="1"/>
  <c r="R105" i="23" s="1"/>
  <c r="X104" i="23"/>
  <c r="W104" i="23"/>
  <c r="V105" i="23" a="1"/>
  <c r="V105" i="23" s="1"/>
  <c r="AE106" i="23" l="1"/>
  <c r="AD107" i="23" a="1"/>
  <c r="AD107" i="23" s="1"/>
  <c r="X105" i="23"/>
  <c r="W105" i="23"/>
  <c r="V106" i="23" a="1"/>
  <c r="V106" i="23" s="1"/>
  <c r="T105" i="23"/>
  <c r="S105" i="23"/>
  <c r="R106" i="23" a="1"/>
  <c r="R106" i="23" s="1"/>
  <c r="AB105" i="23"/>
  <c r="AA105" i="23"/>
  <c r="Z106" i="23" a="1"/>
  <c r="Z106" i="23" s="1"/>
  <c r="T106" i="23" l="1"/>
  <c r="S106" i="23"/>
  <c r="R107" i="23" a="1"/>
  <c r="R107" i="23" s="1"/>
  <c r="W106" i="23"/>
  <c r="X106" i="23"/>
  <c r="V107" i="23" a="1"/>
  <c r="V107" i="23" s="1"/>
  <c r="AB106" i="23"/>
  <c r="AA106" i="23"/>
  <c r="Z107" i="23" a="1"/>
  <c r="Z107" i="23" s="1"/>
  <c r="AE107" i="23"/>
  <c r="AD108" i="23" a="1"/>
  <c r="AD108" i="23" s="1"/>
  <c r="AE108" i="23" l="1"/>
  <c r="AD109" i="23" a="1"/>
  <c r="AD109" i="23" s="1"/>
  <c r="AB107" i="23"/>
  <c r="AA107" i="23"/>
  <c r="Z108" i="23" a="1"/>
  <c r="Z108" i="23" s="1"/>
  <c r="X107" i="23"/>
  <c r="W107" i="23"/>
  <c r="V108" i="23" a="1"/>
  <c r="V108" i="23" s="1"/>
  <c r="T107" i="23"/>
  <c r="S107" i="23"/>
  <c r="R108" i="23" a="1"/>
  <c r="R108" i="23" s="1"/>
  <c r="AB108" i="23" l="1"/>
  <c r="AA108" i="23"/>
  <c r="Z109" i="23" a="1"/>
  <c r="Z109" i="23" s="1"/>
  <c r="X108" i="23"/>
  <c r="W108" i="23"/>
  <c r="V109" i="23" a="1"/>
  <c r="V109" i="23" s="1"/>
  <c r="AE109" i="23"/>
  <c r="AD110" i="23" a="1"/>
  <c r="AD110" i="23" s="1"/>
  <c r="T108" i="23"/>
  <c r="S108" i="23"/>
  <c r="R109" i="23" a="1"/>
  <c r="R109" i="23" s="1"/>
  <c r="T109" i="23" l="1"/>
  <c r="S109" i="23"/>
  <c r="R110" i="23" a="1"/>
  <c r="R110" i="23" s="1"/>
  <c r="X109" i="23"/>
  <c r="W109" i="23"/>
  <c r="V110" i="23" a="1"/>
  <c r="V110" i="23" s="1"/>
  <c r="AE110" i="23"/>
  <c r="AD111" i="23" a="1"/>
  <c r="AD111" i="23" s="1"/>
  <c r="AB109" i="23"/>
  <c r="AA109" i="23"/>
  <c r="Z110" i="23" a="1"/>
  <c r="Z110" i="23" s="1"/>
  <c r="AE111" i="23" l="1"/>
  <c r="AD112" i="23" a="1"/>
  <c r="AD112" i="23" s="1"/>
  <c r="AA110" i="23"/>
  <c r="AB110" i="23"/>
  <c r="Z111" i="23" a="1"/>
  <c r="Z111" i="23" s="1"/>
  <c r="X110" i="23"/>
  <c r="W110" i="23"/>
  <c r="V111" i="23" a="1"/>
  <c r="V111" i="23" s="1"/>
  <c r="T110" i="23"/>
  <c r="S110" i="23"/>
  <c r="R111" i="23" a="1"/>
  <c r="R111" i="23" s="1"/>
  <c r="X111" i="23" l="1"/>
  <c r="W111" i="23"/>
  <c r="V112" i="23" a="1"/>
  <c r="V112" i="23" s="1"/>
  <c r="AB111" i="23"/>
  <c r="AA111" i="23"/>
  <c r="Z112" i="23" a="1"/>
  <c r="Z112" i="23" s="1"/>
  <c r="T111" i="23"/>
  <c r="S111" i="23"/>
  <c r="R112" i="23" a="1"/>
  <c r="R112" i="23" s="1"/>
  <c r="AE112" i="23"/>
  <c r="AD113" i="23" a="1"/>
  <c r="AD113" i="23" s="1"/>
  <c r="AE113" i="23" l="1"/>
  <c r="AD114" i="23" a="1"/>
  <c r="AD114" i="23" s="1"/>
  <c r="T112" i="23"/>
  <c r="S112" i="23"/>
  <c r="R113" i="23" a="1"/>
  <c r="R113" i="23" s="1"/>
  <c r="X112" i="23"/>
  <c r="W112" i="23"/>
  <c r="V113" i="23" a="1"/>
  <c r="V113" i="23" s="1"/>
  <c r="AB112" i="23"/>
  <c r="AA112" i="23"/>
  <c r="Z113" i="23" a="1"/>
  <c r="Z113" i="23" s="1"/>
  <c r="AB113" i="23" l="1"/>
  <c r="AA113" i="23"/>
  <c r="Z114" i="23" a="1"/>
  <c r="Z114" i="23" s="1"/>
  <c r="X113" i="23"/>
  <c r="W113" i="23"/>
  <c r="V114" i="23" a="1"/>
  <c r="V114" i="23" s="1"/>
  <c r="T113" i="23"/>
  <c r="S113" i="23"/>
  <c r="R114" i="23" a="1"/>
  <c r="R114" i="23" s="1"/>
  <c r="AE114" i="23"/>
  <c r="AD115" i="23" a="1"/>
  <c r="AD115" i="23" s="1"/>
  <c r="S114" i="23" l="1"/>
  <c r="T114" i="23"/>
  <c r="R115" i="23" a="1"/>
  <c r="R115" i="23" s="1"/>
  <c r="AE115" i="23"/>
  <c r="AD116" i="23" a="1"/>
  <c r="AD116" i="23" s="1"/>
  <c r="AB114" i="23"/>
  <c r="AA114" i="23"/>
  <c r="Z115" i="23" a="1"/>
  <c r="Z115" i="23" s="1"/>
  <c r="X114" i="23"/>
  <c r="W114" i="23"/>
  <c r="V115" i="23" a="1"/>
  <c r="V115" i="23" s="1"/>
  <c r="X115" i="23" l="1"/>
  <c r="W115" i="23"/>
  <c r="V116" i="23" a="1"/>
  <c r="V116" i="23" s="1"/>
  <c r="AB115" i="23"/>
  <c r="AA115" i="23"/>
  <c r="Z116" i="23" a="1"/>
  <c r="Z116" i="23" s="1"/>
  <c r="AE116" i="23"/>
  <c r="AD117" i="23" a="1"/>
  <c r="AD117" i="23" s="1"/>
  <c r="T115" i="23"/>
  <c r="S115" i="23"/>
  <c r="R116" i="23" a="1"/>
  <c r="R116" i="23" s="1"/>
  <c r="AE117" i="23" l="1"/>
  <c r="AD118" i="23" a="1"/>
  <c r="AD118" i="23" s="1"/>
  <c r="AB116" i="23"/>
  <c r="AA116" i="23"/>
  <c r="Z117" i="23" a="1"/>
  <c r="Z117" i="23" s="1"/>
  <c r="X116" i="23"/>
  <c r="W116" i="23"/>
  <c r="V117" i="23" a="1"/>
  <c r="V117" i="23" s="1"/>
  <c r="T116" i="23"/>
  <c r="S116" i="23"/>
  <c r="R117" i="23" a="1"/>
  <c r="R117" i="23" s="1"/>
  <c r="T117" i="23" l="1"/>
  <c r="S117" i="23"/>
  <c r="R118" i="23" a="1"/>
  <c r="R118" i="23" s="1"/>
  <c r="AB117" i="23"/>
  <c r="AA117" i="23"/>
  <c r="Z118" i="23" a="1"/>
  <c r="Z118" i="23" s="1"/>
  <c r="X117" i="23"/>
  <c r="W117" i="23"/>
  <c r="V118" i="23" a="1"/>
  <c r="V118" i="23" s="1"/>
  <c r="AE118" i="23"/>
  <c r="AD119" i="23" a="1"/>
  <c r="AD119" i="23" s="1"/>
  <c r="AE119" i="23" l="1"/>
  <c r="AD120" i="23" a="1"/>
  <c r="AD120" i="23" s="1"/>
  <c r="AB118" i="23"/>
  <c r="AA118" i="23"/>
  <c r="Z119" i="23" a="1"/>
  <c r="Z119" i="23" s="1"/>
  <c r="T118" i="23"/>
  <c r="S118" i="23"/>
  <c r="R119" i="23" a="1"/>
  <c r="R119" i="23" s="1"/>
  <c r="W118" i="23"/>
  <c r="X118" i="23"/>
  <c r="V119" i="23" a="1"/>
  <c r="V119" i="23" s="1"/>
  <c r="T119" i="23" l="1"/>
  <c r="S119" i="23"/>
  <c r="R120" i="23" a="1"/>
  <c r="R120" i="23" s="1"/>
  <c r="AB119" i="23"/>
  <c r="AA119" i="23"/>
  <c r="Z120" i="23" a="1"/>
  <c r="Z120" i="23" s="1"/>
  <c r="X119" i="23"/>
  <c r="W119" i="23"/>
  <c r="V120" i="23" a="1"/>
  <c r="V120" i="23" s="1"/>
  <c r="AE120" i="23"/>
  <c r="AD121" i="23" a="1"/>
  <c r="AD121" i="23" s="1"/>
  <c r="X120" i="23" l="1"/>
  <c r="W120" i="23"/>
  <c r="V121" i="23" a="1"/>
  <c r="V121" i="23" s="1"/>
  <c r="AB120" i="23"/>
  <c r="AA120" i="23"/>
  <c r="Z121" i="23" a="1"/>
  <c r="Z121" i="23" s="1"/>
  <c r="AE121" i="23"/>
  <c r="AD122" i="23" a="1"/>
  <c r="AD122" i="23" s="1"/>
  <c r="T120" i="23"/>
  <c r="S120" i="23"/>
  <c r="R121" i="23" a="1"/>
  <c r="R121" i="23" s="1"/>
  <c r="AE122" i="23" l="1"/>
  <c r="AD123" i="23" a="1"/>
  <c r="AD123" i="23" s="1"/>
  <c r="T121" i="23"/>
  <c r="S121" i="23"/>
  <c r="R122" i="23" a="1"/>
  <c r="R122" i="23" s="1"/>
  <c r="X121" i="23"/>
  <c r="W121" i="23"/>
  <c r="V122" i="23" a="1"/>
  <c r="V122" i="23" s="1"/>
  <c r="AB121" i="23"/>
  <c r="AA121" i="23"/>
  <c r="Z122" i="23" a="1"/>
  <c r="Z122" i="23" s="1"/>
  <c r="AA122" i="23" l="1"/>
  <c r="AB122" i="23"/>
  <c r="Z123" i="23" a="1"/>
  <c r="Z123" i="23" s="1"/>
  <c r="X122" i="23"/>
  <c r="W122" i="23"/>
  <c r="V123" i="23" a="1"/>
  <c r="V123" i="23" s="1"/>
  <c r="T122" i="23"/>
  <c r="S122" i="23"/>
  <c r="R123" i="23" a="1"/>
  <c r="R123" i="23" s="1"/>
  <c r="AE123" i="23"/>
  <c r="AD124" i="23" a="1"/>
  <c r="AD124" i="23" s="1"/>
  <c r="AB123" i="23" l="1"/>
  <c r="AA123" i="23"/>
  <c r="Z124" i="23" a="1"/>
  <c r="Z124" i="23" s="1"/>
  <c r="AE124" i="23"/>
  <c r="AD125" i="23" a="1"/>
  <c r="AD125" i="23" s="1"/>
  <c r="X123" i="23"/>
  <c r="W123" i="23"/>
  <c r="V124" i="23" a="1"/>
  <c r="V124" i="23" s="1"/>
  <c r="T123" i="23"/>
  <c r="S123" i="23"/>
  <c r="R124" i="23" a="1"/>
  <c r="R124" i="23" s="1"/>
  <c r="T124" i="23" l="1"/>
  <c r="S124" i="23"/>
  <c r="R125" i="23" a="1"/>
  <c r="R125" i="23" s="1"/>
  <c r="X124" i="23"/>
  <c r="W124" i="23"/>
  <c r="V125" i="23" a="1"/>
  <c r="V125" i="23" s="1"/>
  <c r="AE125" i="23"/>
  <c r="AD126" i="23" a="1"/>
  <c r="AD126" i="23" s="1"/>
  <c r="AE126" i="23" s="1"/>
  <c r="AB124" i="23"/>
  <c r="AA124" i="23"/>
  <c r="Z125" i="23" a="1"/>
  <c r="Z125" i="23" s="1"/>
  <c r="T125" i="23" l="1"/>
  <c r="S125" i="23"/>
  <c r="R126" i="23" a="1"/>
  <c r="R126" i="23" s="1"/>
  <c r="AB125" i="23"/>
  <c r="AA125" i="23"/>
  <c r="Z126" i="23" a="1"/>
  <c r="Z126" i="23" s="1"/>
  <c r="X125" i="23"/>
  <c r="W125" i="23"/>
  <c r="V126" i="23" a="1"/>
  <c r="V126" i="23" s="1"/>
  <c r="S126" i="23" l="1"/>
  <c r="T126" i="23"/>
  <c r="AB126" i="23"/>
  <c r="AA126" i="23"/>
  <c r="X126" i="23"/>
  <c r="W126" i="23"/>
  <c r="N18" i="23" l="1"/>
  <c r="M18" i="23" s="1"/>
  <c r="N22" i="23"/>
  <c r="M22" i="23" s="1"/>
  <c r="N19" i="23"/>
  <c r="M19" i="23" s="1"/>
  <c r="N21" i="23"/>
  <c r="M21" i="23" s="1"/>
  <c r="N10" i="23"/>
  <c r="M10" i="23" s="1"/>
  <c r="N9" i="23"/>
  <c r="M9" i="23" s="1"/>
  <c r="N13" i="23"/>
  <c r="M13" i="23" s="1"/>
  <c r="N20" i="23"/>
  <c r="M20" i="23" s="1"/>
  <c r="N12" i="23"/>
  <c r="M12" i="23" s="1"/>
  <c r="N11" i="23"/>
  <c r="M11" i="23" s="1"/>
  <c r="J11" i="23"/>
  <c r="I11" i="23" s="1"/>
  <c r="J9" i="23"/>
  <c r="I9" i="23" s="1"/>
  <c r="J12" i="23"/>
  <c r="I12" i="23" s="1"/>
  <c r="J13" i="23"/>
  <c r="I13" i="23" s="1"/>
  <c r="J10" i="23"/>
  <c r="I10" i="23" s="1"/>
  <c r="J20" i="23"/>
  <c r="I20" i="23" s="1"/>
  <c r="J18" i="23"/>
  <c r="I18" i="23" s="1"/>
  <c r="J22" i="23"/>
  <c r="I22" i="23" s="1"/>
  <c r="J21" i="23"/>
  <c r="I21" i="23" s="1"/>
  <c r="J19" i="23"/>
  <c r="I19" i="23" s="1"/>
</calcChain>
</file>

<file path=xl/sharedStrings.xml><?xml version="1.0" encoding="utf-8"?>
<sst xmlns="http://schemas.openxmlformats.org/spreadsheetml/2006/main" count="265" uniqueCount="130">
  <si>
    <t>人事行政工龄分析表</t>
  </si>
  <si>
    <t>Analysis table of length of service in personnel administration</t>
  </si>
  <si>
    <t>集团平均工龄</t>
  </si>
  <si>
    <t>公司平均工龄</t>
  </si>
  <si>
    <t>年限</t>
  </si>
  <si>
    <t>人数</t>
  </si>
  <si>
    <t>公司</t>
  </si>
  <si>
    <t>平均工龄</t>
  </si>
  <si>
    <t>职位</t>
  </si>
  <si>
    <t>5-10年</t>
  </si>
  <si>
    <t>3-5年</t>
  </si>
  <si>
    <t>1-3年</t>
  </si>
  <si>
    <t>学历</t>
  </si>
  <si>
    <t>部门</t>
  </si>
  <si>
    <t>博士以上</t>
  </si>
  <si>
    <t>博士</t>
  </si>
  <si>
    <t>研究生</t>
  </si>
  <si>
    <t>本科</t>
  </si>
  <si>
    <t>大专</t>
  </si>
  <si>
    <t>大专以下</t>
  </si>
  <si>
    <t>自动统计，无需修改。</t>
  </si>
  <si>
    <t>筛选使用,可修改</t>
  </si>
  <si>
    <t>序号</t>
  </si>
  <si>
    <t>公司名称</t>
  </si>
  <si>
    <t>工号</t>
  </si>
  <si>
    <t>姓名</t>
  </si>
  <si>
    <t>入职日期</t>
  </si>
  <si>
    <t>加入公司日期</t>
  </si>
  <si>
    <t>集团工龄</t>
  </si>
  <si>
    <t>工作工龄</t>
  </si>
  <si>
    <t>学历资料</t>
  </si>
  <si>
    <t>公司1</t>
  </si>
  <si>
    <t>部门1</t>
  </si>
  <si>
    <t>职位1</t>
  </si>
  <si>
    <t>姓名1</t>
  </si>
  <si>
    <t>部门2</t>
  </si>
  <si>
    <t>职位2</t>
  </si>
  <si>
    <t>姓名2</t>
  </si>
  <si>
    <t>部门3</t>
  </si>
  <si>
    <t>职位3</t>
  </si>
  <si>
    <t>姓名3</t>
  </si>
  <si>
    <t>部门4</t>
  </si>
  <si>
    <t>职位4</t>
  </si>
  <si>
    <t>姓名4</t>
  </si>
  <si>
    <t>部门5</t>
  </si>
  <si>
    <t>职位5</t>
  </si>
  <si>
    <t>姓名5</t>
  </si>
  <si>
    <t>公司2</t>
  </si>
  <si>
    <t>部门6</t>
  </si>
  <si>
    <t>职位6</t>
  </si>
  <si>
    <t>姓名6</t>
  </si>
  <si>
    <t>职位7</t>
  </si>
  <si>
    <t>姓名7</t>
  </si>
  <si>
    <t>职位8</t>
  </si>
  <si>
    <t>姓名8</t>
  </si>
  <si>
    <t>职位9</t>
  </si>
  <si>
    <t>姓名9</t>
  </si>
  <si>
    <t>职位10</t>
  </si>
  <si>
    <t>姓名10</t>
  </si>
  <si>
    <t>公司3</t>
  </si>
  <si>
    <t>职位11</t>
  </si>
  <si>
    <t>姓名11</t>
  </si>
  <si>
    <t>职位12</t>
  </si>
  <si>
    <t>姓名12</t>
  </si>
  <si>
    <t>职位13</t>
  </si>
  <si>
    <t>姓名13</t>
  </si>
  <si>
    <t>职位14</t>
  </si>
  <si>
    <t>姓名14</t>
  </si>
  <si>
    <t>职位15</t>
  </si>
  <si>
    <t>姓名15</t>
  </si>
  <si>
    <t>职位16</t>
  </si>
  <si>
    <t>姓名16</t>
  </si>
  <si>
    <t>公司4</t>
  </si>
  <si>
    <t>职位17</t>
  </si>
  <si>
    <t>姓名17</t>
  </si>
  <si>
    <t>职位18</t>
  </si>
  <si>
    <t>姓名18</t>
  </si>
  <si>
    <t>职位19</t>
  </si>
  <si>
    <t>姓名19</t>
  </si>
  <si>
    <t>职位20</t>
  </si>
  <si>
    <t>姓名20</t>
  </si>
  <si>
    <t>职位21</t>
  </si>
  <si>
    <t>姓名21</t>
  </si>
  <si>
    <t>职位22</t>
  </si>
  <si>
    <t>姓名22</t>
  </si>
  <si>
    <t>公司5</t>
  </si>
  <si>
    <t>职位23</t>
  </si>
  <si>
    <t>姓名23</t>
  </si>
  <si>
    <t>职位24</t>
  </si>
  <si>
    <t>姓名24</t>
  </si>
  <si>
    <t>职位25</t>
  </si>
  <si>
    <t>姓名25</t>
  </si>
  <si>
    <t>职位26</t>
  </si>
  <si>
    <t>姓名26</t>
  </si>
  <si>
    <t>职位27</t>
  </si>
  <si>
    <t>姓名27</t>
  </si>
  <si>
    <t>职位28</t>
  </si>
  <si>
    <t>姓名28</t>
  </si>
  <si>
    <t>公司6</t>
  </si>
  <si>
    <t>职位29</t>
  </si>
  <si>
    <t>姓名29</t>
  </si>
  <si>
    <t>职位30</t>
  </si>
  <si>
    <t>姓名30</t>
  </si>
  <si>
    <t>职位31</t>
  </si>
  <si>
    <t>姓名31</t>
  </si>
  <si>
    <t>职位32</t>
  </si>
  <si>
    <t>姓名32</t>
  </si>
  <si>
    <t>职位33</t>
  </si>
  <si>
    <t>姓名33</t>
  </si>
  <si>
    <t>职位34</t>
  </si>
  <si>
    <t>姓名34</t>
  </si>
  <si>
    <t>公司7</t>
  </si>
  <si>
    <t>职位35</t>
  </si>
  <si>
    <t>姓名35</t>
  </si>
  <si>
    <t>职位36</t>
  </si>
  <si>
    <t>姓名36</t>
  </si>
  <si>
    <t>职位37</t>
  </si>
  <si>
    <t>姓名37</t>
  </si>
  <si>
    <t>职位38</t>
  </si>
  <si>
    <t>姓名38</t>
  </si>
  <si>
    <t>职位39</t>
  </si>
  <si>
    <t>姓名39</t>
  </si>
  <si>
    <t>职位40</t>
  </si>
  <si>
    <t>姓名40</t>
  </si>
  <si>
    <t>职位41</t>
  </si>
  <si>
    <t>姓名41</t>
  </si>
  <si>
    <r>
      <rPr>
        <sz val="12"/>
        <color theme="1" tint="0.249977111117893"/>
        <rFont val="宋体"/>
        <family val="2"/>
        <charset val="134"/>
      </rPr>
      <t>&gt;</t>
    </r>
    <r>
      <rPr>
        <sz val="12"/>
        <color theme="1" tint="0.249977111117893"/>
        <rFont val="思源黑体 CN Medium"/>
        <family val="2"/>
        <charset val="134"/>
      </rPr>
      <t>10年</t>
    </r>
    <phoneticPr fontId="19" type="noConversion"/>
  </si>
  <si>
    <r>
      <rPr>
        <sz val="12"/>
        <color theme="1" tint="0.249977111117893"/>
        <rFont val="宋体"/>
        <family val="3"/>
        <charset val="134"/>
      </rPr>
      <t>&lt;</t>
    </r>
    <r>
      <rPr>
        <sz val="12"/>
        <color theme="1" tint="0.249977111117893"/>
        <rFont val="思源黑体 CN Medium"/>
        <charset val="134"/>
      </rPr>
      <t>1年</t>
    </r>
    <phoneticPr fontId="19" type="noConversion"/>
  </si>
  <si>
    <t>人数</t>
    <phoneticPr fontId="19" type="noConversion"/>
  </si>
  <si>
    <t>整体总人数</t>
    <phoneticPr fontId="1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</si>
</sst>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 * #,##0.00_ ;_ * \-#,##0.00_ ;_ * &quot;-&quot;??_ ;_ @_ "/>
    <numFmt numFmtId="176" formatCode="#,##0.0_ "/>
    <numFmt numFmtId="177" formatCode="0.0_);[Red]\(0.0\)"/>
    <numFmt numFmtId="178" formatCode="0.0_ "/>
    <numFmt numFmtId="179" formatCode="#,##0_);[Red]\(#,##0\)"/>
    <numFmt numFmtId="180" formatCode="#,##0_ "/>
  </numFmts>
  <fonts count="29" x14ac:knownFonts="1">
    <font>
      <sz val="11"/>
      <color theme="1"/>
      <name val="等线"/>
      <charset val="134"/>
      <scheme val="minor"/>
    </font>
    <font>
      <sz val="11"/>
      <color theme="8"/>
      <name val="思源黑体 Regular"/>
      <charset val="134"/>
    </font>
    <font>
      <sz val="11"/>
      <color theme="1"/>
      <name val="思源黑体 Regular"/>
      <charset val="134"/>
    </font>
    <font>
      <sz val="11"/>
      <color theme="1"/>
      <name val="等线"/>
      <charset val="134"/>
      <scheme val="minor"/>
    </font>
    <font>
      <u/>
      <sz val="14"/>
      <color theme="8"/>
      <name val="思源黑体 Regular"/>
      <charset val="134"/>
    </font>
    <font>
      <sz val="32"/>
      <color theme="1" tint="0.249977111117893"/>
      <name val="思源黑体 CN Regular"/>
      <charset val="134"/>
    </font>
    <font>
      <sz val="22"/>
      <color theme="1" tint="0.249977111117893"/>
      <name val="思源黑体 CN Regular"/>
      <charset val="134"/>
    </font>
    <font>
      <sz val="11"/>
      <color theme="1" tint="0.249977111117893"/>
      <name val="思源黑体 CN Regular"/>
      <charset val="134"/>
    </font>
    <font>
      <sz val="12"/>
      <color theme="1" tint="0.249977111117893"/>
      <name val="思源黑体 CN Medium"/>
      <charset val="134"/>
    </font>
    <font>
      <sz val="22"/>
      <color theme="1" tint="0.249977111117893"/>
      <name val="思源黑体 CN Bold"/>
      <charset val="134"/>
    </font>
    <font>
      <sz val="12"/>
      <color theme="0"/>
      <name val="思源黑体 CN Bold"/>
      <charset val="134"/>
    </font>
    <font>
      <sz val="11"/>
      <color theme="1" tint="0.249977111117893"/>
      <name val="思源黑体 CN Medium"/>
      <charset val="134"/>
    </font>
    <font>
      <sz val="11"/>
      <color theme="1"/>
      <name val="思源黑体 CN Regular"/>
      <charset val="134"/>
    </font>
    <font>
      <sz val="13"/>
      <color theme="0" tint="-0.499984740745262"/>
      <name val="思源黑体 CN Bold"/>
      <charset val="134"/>
    </font>
    <font>
      <sz val="12"/>
      <color theme="1" tint="0.249977111117893"/>
      <name val="思源黑体 CN Bold"/>
      <charset val="134"/>
    </font>
    <font>
      <u/>
      <sz val="11"/>
      <color theme="10"/>
      <name val="等线"/>
      <charset val="134"/>
      <scheme val="minor"/>
    </font>
    <font>
      <sz val="9"/>
      <color theme="1"/>
      <name val="微软雅黑"/>
      <charset val="134"/>
    </font>
    <font>
      <sz val="12"/>
      <name val="宋体"/>
      <charset val="134"/>
    </font>
    <font>
      <u/>
      <sz val="9"/>
      <color theme="10"/>
      <name val="微软雅黑"/>
      <charset val="134"/>
    </font>
    <font>
      <sz val="9"/>
      <name val="等线"/>
      <charset val="134"/>
      <scheme val="minor"/>
    </font>
    <font>
      <sz val="11"/>
      <color theme="1" tint="0.249977111117893"/>
      <name val="思源黑体 CN Regular"/>
      <family val="2"/>
      <charset val="134"/>
    </font>
    <font>
      <sz val="11"/>
      <color theme="1" tint="0.249977111117893"/>
      <name val="思源黑体 CN Regular"/>
      <family val="2"/>
      <charset val="128"/>
    </font>
    <font>
      <sz val="12"/>
      <color theme="1" tint="0.249977111117893"/>
      <name val="思源黑体 CN Medium"/>
      <family val="2"/>
      <charset val="134"/>
    </font>
    <font>
      <sz val="12"/>
      <color theme="1" tint="0.249977111117893"/>
      <name val="宋体"/>
      <family val="2"/>
      <charset val="134"/>
    </font>
    <font>
      <sz val="12"/>
      <color theme="1" tint="0.249977111117893"/>
      <name val="宋体"/>
      <family val="3"/>
      <charset val="134"/>
    </font>
    <font>
      <sz val="12"/>
      <color theme="1" tint="0.249977111117893"/>
      <name val="思源黑体 CN Medium"/>
      <family val="3"/>
      <charset val="134"/>
    </font>
    <font>
      <sz val="12"/>
      <color theme="0" tint="-4.9989318521683403E-2"/>
      <name val="思源黑体 CN Medium"/>
      <family val="2"/>
      <charset val="134"/>
    </font>
    <font>
      <sz val="12"/>
      <color theme="0" tint="-4.9989318521683403E-2"/>
      <name val="思源黑体 CN Medium"/>
      <family val="2"/>
      <charset val="128"/>
    </font>
    <font>
      <sz val="13"/>
      <color theme="0" tint="-0.499984740745262"/>
      <name val="思源黑体 CN Bold"/>
      <family val="2"/>
      <charset val="134"/>
    </font>
  </fonts>
  <fills count="9">
    <fill>
      <patternFill patternType="none"/>
    </fill>
    <fill>
      <patternFill patternType="gray125"/>
    </fill>
    <fill>
      <gradientFill>
        <stop position="0">
          <color theme="0"/>
        </stop>
        <stop position="1">
          <color theme="2" tint="-9.8025452436902985E-2"/>
        </stop>
      </gradientFill>
    </fill>
    <fill>
      <gradientFill degree="90">
        <stop position="0">
          <color theme="0"/>
        </stop>
        <stop position="1">
          <color theme="2" tint="-9.8025452436902985E-2"/>
        </stop>
      </gradientFill>
    </fill>
    <fill>
      <patternFill patternType="solid">
        <fgColor rgb="FF5591C7"/>
        <bgColor indexed="64"/>
      </patternFill>
    </fill>
    <fill>
      <patternFill patternType="solid">
        <fgColor theme="0" tint="-4.9989318521683403E-2"/>
        <bgColor indexed="64"/>
      </patternFill>
    </fill>
    <fill>
      <gradientFill degree="180">
        <stop position="0">
          <color theme="0"/>
        </stop>
        <stop position="1">
          <color theme="2" tint="-9.8025452436902985E-2"/>
        </stop>
      </gradientFill>
    </fill>
    <fill>
      <patternFill patternType="solid">
        <fgColor rgb="FFDEEBF7"/>
        <bgColor indexed="64"/>
      </patternFill>
    </fill>
    <fill>
      <gradientFill degree="270">
        <stop position="0">
          <color theme="0"/>
        </stop>
        <stop position="1">
          <color theme="2" tint="-9.8025452436902985E-2"/>
        </stop>
      </gradientFill>
    </fill>
  </fills>
  <borders count="10">
    <border>
      <left/>
      <right/>
      <top/>
      <bottom/>
      <diagonal/>
    </border>
    <border>
      <left/>
      <right/>
      <top/>
      <bottom style="thin">
        <color theme="3" tint="0.79992065187536243"/>
      </bottom>
      <diagonal/>
    </border>
    <border>
      <left/>
      <right/>
      <top/>
      <bottom style="thin">
        <color theme="0" tint="-0.14990691854609822"/>
      </bottom>
      <diagonal/>
    </border>
    <border>
      <left/>
      <right/>
      <top style="thin">
        <color theme="0" tint="-0.14990691854609822"/>
      </top>
      <bottom style="thin">
        <color theme="0" tint="-0.14990691854609822"/>
      </bottom>
      <diagonal/>
    </border>
    <border>
      <left/>
      <right/>
      <top style="thin">
        <color theme="0" tint="-0.14990691854609822"/>
      </top>
      <bottom style="thin">
        <color theme="0" tint="-0.499984740745262"/>
      </bottom>
      <diagonal/>
    </border>
    <border>
      <left/>
      <right style="thin">
        <color theme="0"/>
      </right>
      <top/>
      <bottom style="thin">
        <color theme="0" tint="-0.14990691854609822"/>
      </bottom>
      <diagonal/>
    </border>
    <border>
      <left style="thin">
        <color theme="0"/>
      </left>
      <right style="thin">
        <color theme="0"/>
      </right>
      <top/>
      <bottom style="thin">
        <color theme="0" tint="-0.14990691854609822"/>
      </bottom>
      <diagonal/>
    </border>
    <border>
      <left style="thin">
        <color theme="0"/>
      </left>
      <right/>
      <top/>
      <bottom style="thin">
        <color theme="0" tint="-0.14990691854609822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0691854609822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0691854609822"/>
      </top>
      <bottom style="thin">
        <color theme="0" tint="-0.14990691854609822"/>
      </bottom>
      <diagonal/>
    </border>
  </borders>
  <cellStyleXfs count="12">
    <xf numFmtId="0" fontId="0" fillId="0" borderId="0"/>
    <xf numFmtId="0" fontId="15" fillId="0" borderId="0" applyNumberFormat="0" applyFill="0" applyBorder="0" applyAlignment="0" applyProtection="0"/>
    <xf numFmtId="0" fontId="3" fillId="0" borderId="0"/>
    <xf numFmtId="9" fontId="3" fillId="0" borderId="0" applyFont="0" applyFill="0" applyBorder="0" applyAlignment="0" applyProtection="0">
      <alignment vertical="center"/>
    </xf>
    <xf numFmtId="0" fontId="16" fillId="0" borderId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17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0" fontId="3" fillId="0" borderId="0"/>
    <xf numFmtId="0" fontId="3" fillId="0" borderId="0"/>
    <xf numFmtId="0" fontId="18" fillId="0" borderId="0" applyNumberFormat="0" applyFill="0" applyBorder="0" applyAlignment="0" applyProtection="0">
      <alignment vertical="center"/>
    </xf>
  </cellStyleXfs>
  <cellXfs count="99">
    <xf numFmtId="0" fontId="0" fillId="0" borderId="0" xfId="0"/>
    <xf numFmtId="0" fontId="1" fillId="0" borderId="0" xfId="6" applyFont="1">
      <alignment vertical="center"/>
    </xf>
    <xf numFmtId="0" fontId="2" fillId="0" borderId="0" xfId="6" applyFont="1">
      <alignment vertical="center"/>
    </xf>
    <xf numFmtId="0" fontId="3" fillId="0" borderId="0" xfId="2"/>
    <xf numFmtId="0" fontId="5" fillId="0" borderId="0" xfId="2" applyFont="1" applyAlignment="1">
      <alignment horizontal="center" vertical="center"/>
    </xf>
    <xf numFmtId="0" fontId="6" fillId="0" borderId="0" xfId="2" applyFont="1" applyAlignment="1">
      <alignment horizontal="center" vertical="center"/>
    </xf>
    <xf numFmtId="0" fontId="7" fillId="0" borderId="0" xfId="2" applyFont="1" applyBorder="1" applyAlignment="1">
      <alignment horizontal="center" vertical="center"/>
    </xf>
    <xf numFmtId="0" fontId="8" fillId="0" borderId="0" xfId="2" applyFont="1" applyAlignment="1">
      <alignment horizontal="center" vertical="center"/>
    </xf>
    <xf numFmtId="0" fontId="7" fillId="0" borderId="0" xfId="2" applyFont="1" applyAlignment="1">
      <alignment horizontal="center" vertical="center"/>
    </xf>
    <xf numFmtId="14" fontId="7" fillId="0" borderId="0" xfId="2" applyNumberFormat="1" applyFont="1" applyAlignment="1">
      <alignment horizontal="center" vertical="center"/>
    </xf>
    <xf numFmtId="177" fontId="7" fillId="0" borderId="0" xfId="2" applyNumberFormat="1" applyFont="1" applyAlignment="1">
      <alignment horizontal="center" vertical="center"/>
    </xf>
    <xf numFmtId="178" fontId="7" fillId="0" borderId="0" xfId="2" applyNumberFormat="1" applyFont="1" applyAlignment="1">
      <alignment horizontal="center" vertical="center"/>
    </xf>
    <xf numFmtId="0" fontId="7" fillId="2" borderId="0" xfId="2" applyFont="1" applyFill="1" applyAlignment="1">
      <alignment horizontal="center" vertical="center"/>
    </xf>
    <xf numFmtId="0" fontId="7" fillId="3" borderId="0" xfId="2" applyFont="1" applyFill="1" applyAlignment="1">
      <alignment horizontal="center" vertical="center"/>
    </xf>
    <xf numFmtId="0" fontId="5" fillId="2" borderId="0" xfId="2" applyFont="1" applyFill="1" applyAlignment="1">
      <alignment horizontal="center" vertical="center"/>
    </xf>
    <xf numFmtId="0" fontId="5" fillId="0" borderId="0" xfId="2" applyFont="1" applyAlignment="1">
      <alignment horizontal="centerContinuous" vertical="center"/>
    </xf>
    <xf numFmtId="0" fontId="6" fillId="2" borderId="0" xfId="2" applyFont="1" applyFill="1" applyAlignment="1">
      <alignment horizontal="center" vertical="center"/>
    </xf>
    <xf numFmtId="0" fontId="6" fillId="0" borderId="0" xfId="2" applyFont="1" applyAlignment="1">
      <alignment horizontal="centerContinuous" vertical="center"/>
    </xf>
    <xf numFmtId="0" fontId="9" fillId="0" borderId="0" xfId="2" applyFont="1" applyAlignment="1">
      <alignment horizontal="left" vertical="center"/>
    </xf>
    <xf numFmtId="0" fontId="6" fillId="0" borderId="0" xfId="2" applyFont="1" applyAlignment="1">
      <alignment horizontal="left" vertical="center"/>
    </xf>
    <xf numFmtId="0" fontId="7" fillId="0" borderId="0" xfId="2" applyFont="1" applyBorder="1" applyAlignment="1">
      <alignment horizontal="left" vertical="center"/>
    </xf>
    <xf numFmtId="0" fontId="7" fillId="2" borderId="0" xfId="2" applyFont="1" applyFill="1" applyBorder="1" applyAlignment="1">
      <alignment horizontal="center" vertical="center"/>
    </xf>
    <xf numFmtId="0" fontId="6" fillId="0" borderId="0" xfId="2" applyFont="1" applyBorder="1" applyAlignment="1">
      <alignment horizontal="left" vertical="center"/>
    </xf>
    <xf numFmtId="0" fontId="7" fillId="0" borderId="1" xfId="2" applyFont="1" applyBorder="1" applyAlignment="1">
      <alignment horizontal="center" vertical="center"/>
    </xf>
    <xf numFmtId="0" fontId="7" fillId="0" borderId="1" xfId="2" applyFont="1" applyBorder="1" applyAlignment="1">
      <alignment horizontal="left" vertical="center"/>
    </xf>
    <xf numFmtId="0" fontId="8" fillId="2" borderId="0" xfId="2" applyFont="1" applyFill="1" applyAlignment="1">
      <alignment horizontal="center" vertical="center"/>
    </xf>
    <xf numFmtId="0" fontId="8" fillId="0" borderId="0" xfId="2" applyFont="1" applyAlignment="1">
      <alignment horizontal="left" vertical="center"/>
    </xf>
    <xf numFmtId="0" fontId="10" fillId="4" borderId="0" xfId="2" applyFont="1" applyFill="1" applyAlignment="1">
      <alignment horizontal="center" vertical="center"/>
    </xf>
    <xf numFmtId="0" fontId="8" fillId="0" borderId="2" xfId="2" applyFont="1" applyBorder="1" applyAlignment="1">
      <alignment horizontal="center" vertical="center"/>
    </xf>
    <xf numFmtId="0" fontId="8" fillId="0" borderId="3" xfId="2" applyFont="1" applyBorder="1" applyAlignment="1">
      <alignment horizontal="center" vertical="center"/>
    </xf>
    <xf numFmtId="0" fontId="8" fillId="0" borderId="4" xfId="2" applyFont="1" applyBorder="1" applyAlignment="1">
      <alignment horizontal="center" vertical="center"/>
    </xf>
    <xf numFmtId="177" fontId="8" fillId="0" borderId="2" xfId="2" applyNumberFormat="1" applyFont="1" applyBorder="1" applyAlignment="1">
      <alignment horizontal="center" vertical="center"/>
    </xf>
    <xf numFmtId="176" fontId="8" fillId="0" borderId="2" xfId="2" applyNumberFormat="1" applyFont="1" applyBorder="1" applyAlignment="1">
      <alignment horizontal="center" vertical="center"/>
    </xf>
    <xf numFmtId="177" fontId="8" fillId="0" borderId="3" xfId="2" applyNumberFormat="1" applyFont="1" applyBorder="1" applyAlignment="1">
      <alignment horizontal="center" vertical="center"/>
    </xf>
    <xf numFmtId="176" fontId="8" fillId="0" borderId="3" xfId="2" applyNumberFormat="1" applyFont="1" applyBorder="1" applyAlignment="1">
      <alignment horizontal="center" vertical="center"/>
    </xf>
    <xf numFmtId="177" fontId="8" fillId="0" borderId="4" xfId="2" applyNumberFormat="1" applyFont="1" applyBorder="1" applyAlignment="1">
      <alignment horizontal="center" vertical="center"/>
    </xf>
    <xf numFmtId="176" fontId="8" fillId="0" borderId="4" xfId="2" applyNumberFormat="1" applyFont="1" applyBorder="1" applyAlignment="1">
      <alignment horizontal="center" vertical="center"/>
    </xf>
    <xf numFmtId="14" fontId="7" fillId="3" borderId="0" xfId="2" applyNumberFormat="1" applyFont="1" applyFill="1" applyAlignment="1">
      <alignment horizontal="center" vertical="center"/>
    </xf>
    <xf numFmtId="177" fontId="7" fillId="3" borderId="0" xfId="2" applyNumberFormat="1" applyFont="1" applyFill="1" applyAlignment="1">
      <alignment horizontal="center" vertical="center"/>
    </xf>
    <xf numFmtId="0" fontId="12" fillId="0" borderId="0" xfId="2" applyFont="1" applyAlignment="1">
      <alignment vertical="center"/>
    </xf>
    <xf numFmtId="14" fontId="5" fillId="0" borderId="0" xfId="2" applyNumberFormat="1" applyFont="1" applyAlignment="1">
      <alignment horizontal="centerContinuous" vertical="center"/>
    </xf>
    <xf numFmtId="14" fontId="5" fillId="0" borderId="0" xfId="2" applyNumberFormat="1" applyFont="1" applyAlignment="1">
      <alignment horizontal="center" vertical="center"/>
    </xf>
    <xf numFmtId="177" fontId="5" fillId="0" borderId="0" xfId="2" applyNumberFormat="1" applyFont="1" applyAlignment="1">
      <alignment horizontal="center" vertical="center"/>
    </xf>
    <xf numFmtId="0" fontId="5" fillId="6" borderId="0" xfId="2" applyFont="1" applyFill="1" applyAlignment="1">
      <alignment horizontal="center" vertical="center"/>
    </xf>
    <xf numFmtId="0" fontId="6" fillId="6" borderId="0" xfId="2" applyFont="1" applyFill="1" applyAlignment="1">
      <alignment horizontal="center" vertical="center"/>
    </xf>
    <xf numFmtId="0" fontId="7" fillId="6" borderId="0" xfId="2" applyFont="1" applyFill="1" applyAlignment="1">
      <alignment horizontal="center" vertical="center"/>
    </xf>
    <xf numFmtId="14" fontId="7" fillId="0" borderId="1" xfId="2" applyNumberFormat="1" applyFont="1" applyBorder="1" applyAlignment="1">
      <alignment horizontal="center" vertical="center"/>
    </xf>
    <xf numFmtId="177" fontId="7" fillId="0" borderId="1" xfId="2" applyNumberFormat="1" applyFont="1" applyBorder="1" applyAlignment="1">
      <alignment horizontal="center" vertical="center"/>
    </xf>
    <xf numFmtId="14" fontId="7" fillId="0" borderId="0" xfId="2" applyNumberFormat="1" applyFont="1" applyBorder="1" applyAlignment="1">
      <alignment horizontal="center" vertical="center"/>
    </xf>
    <xf numFmtId="177" fontId="7" fillId="0" borderId="0" xfId="2" applyNumberFormat="1" applyFont="1" applyBorder="1" applyAlignment="1">
      <alignment horizontal="center" vertical="center"/>
    </xf>
    <xf numFmtId="14" fontId="8" fillId="0" borderId="0" xfId="2" applyNumberFormat="1" applyFont="1" applyAlignment="1">
      <alignment horizontal="center" vertical="center"/>
    </xf>
    <xf numFmtId="177" fontId="8" fillId="0" borderId="0" xfId="2" applyNumberFormat="1" applyFont="1" applyAlignment="1">
      <alignment horizontal="center" vertical="center"/>
    </xf>
    <xf numFmtId="178" fontId="5" fillId="0" borderId="0" xfId="2" applyNumberFormat="1" applyFont="1" applyAlignment="1">
      <alignment horizontal="center" vertical="center"/>
    </xf>
    <xf numFmtId="178" fontId="6" fillId="0" borderId="0" xfId="2" applyNumberFormat="1" applyFont="1" applyAlignment="1">
      <alignment horizontal="center" vertical="center"/>
    </xf>
    <xf numFmtId="0" fontId="14" fillId="0" borderId="0" xfId="2" applyFont="1" applyAlignment="1">
      <alignment horizontal="left" vertical="center"/>
    </xf>
    <xf numFmtId="0" fontId="7" fillId="7" borderId="0" xfId="2" applyFont="1" applyFill="1" applyAlignment="1">
      <alignment horizontal="center" vertical="center"/>
    </xf>
    <xf numFmtId="178" fontId="7" fillId="7" borderId="0" xfId="2" applyNumberFormat="1" applyFont="1" applyFill="1" applyAlignment="1">
      <alignment horizontal="center" vertical="center"/>
    </xf>
    <xf numFmtId="0" fontId="3" fillId="0" borderId="0" xfId="2" applyAlignment="1">
      <alignment vertical="center"/>
    </xf>
    <xf numFmtId="0" fontId="7" fillId="8" borderId="0" xfId="2" applyFont="1" applyFill="1" applyAlignment="1">
      <alignment horizontal="center" vertical="center"/>
    </xf>
    <xf numFmtId="14" fontId="7" fillId="8" borderId="0" xfId="2" applyNumberFormat="1" applyFont="1" applyFill="1" applyAlignment="1">
      <alignment horizontal="center" vertical="center"/>
    </xf>
    <xf numFmtId="177" fontId="7" fillId="8" borderId="0" xfId="2" applyNumberFormat="1" applyFont="1" applyFill="1" applyAlignment="1">
      <alignment horizontal="center" vertical="center"/>
    </xf>
    <xf numFmtId="0" fontId="20" fillId="0" borderId="0" xfId="2" applyFont="1" applyAlignment="1">
      <alignment horizontal="center" vertical="center"/>
    </xf>
    <xf numFmtId="0" fontId="21" fillId="7" borderId="0" xfId="2" applyFont="1" applyFill="1" applyAlignment="1">
      <alignment horizontal="center" vertical="center"/>
    </xf>
    <xf numFmtId="178" fontId="21" fillId="0" borderId="0" xfId="2" applyNumberFormat="1" applyFont="1" applyAlignment="1">
      <alignment horizontal="center" vertical="center"/>
    </xf>
    <xf numFmtId="0" fontId="22" fillId="0" borderId="2" xfId="2" applyFont="1" applyBorder="1" applyAlignment="1">
      <alignment horizontal="center" vertical="center"/>
    </xf>
    <xf numFmtId="0" fontId="25" fillId="0" borderId="4" xfId="2" applyFont="1" applyBorder="1" applyAlignment="1">
      <alignment horizontal="center" vertical="center"/>
    </xf>
    <xf numFmtId="0" fontId="11" fillId="0" borderId="9" xfId="2" applyFont="1" applyBorder="1" applyAlignment="1">
      <alignment horizontal="center" vertical="center"/>
    </xf>
    <xf numFmtId="179" fontId="7" fillId="0" borderId="9" xfId="2" applyNumberFormat="1" applyFont="1" applyBorder="1" applyAlignment="1">
      <alignment horizontal="center" vertical="center"/>
    </xf>
    <xf numFmtId="9" fontId="7" fillId="0" borderId="9" xfId="5" applyFont="1" applyBorder="1" applyAlignment="1">
      <alignment horizontal="center" vertical="center"/>
    </xf>
    <xf numFmtId="14" fontId="7" fillId="0" borderId="9" xfId="5" applyNumberFormat="1" applyFont="1" applyBorder="1" applyAlignment="1">
      <alignment horizontal="center" vertical="center"/>
    </xf>
    <xf numFmtId="177" fontId="7" fillId="0" borderId="9" xfId="5" applyNumberFormat="1" applyFont="1" applyBorder="1" applyAlignment="1">
      <alignment horizontal="center" vertical="center"/>
    </xf>
    <xf numFmtId="0" fontId="11" fillId="5" borderId="9" xfId="2" applyFont="1" applyFill="1" applyBorder="1" applyAlignment="1">
      <alignment horizontal="center" vertical="center"/>
    </xf>
    <xf numFmtId="179" fontId="7" fillId="5" borderId="9" xfId="2" applyNumberFormat="1" applyFont="1" applyFill="1" applyBorder="1" applyAlignment="1">
      <alignment horizontal="center" vertical="center"/>
    </xf>
    <xf numFmtId="9" fontId="7" fillId="5" borderId="9" xfId="5" applyFont="1" applyFill="1" applyBorder="1" applyAlignment="1">
      <alignment horizontal="center" vertical="center"/>
    </xf>
    <xf numFmtId="14" fontId="7" fillId="5" borderId="9" xfId="2" applyNumberFormat="1" applyFont="1" applyFill="1" applyBorder="1" applyAlignment="1">
      <alignment horizontal="center" vertical="center"/>
    </xf>
    <xf numFmtId="177" fontId="7" fillId="5" borderId="9" xfId="2" applyNumberFormat="1" applyFont="1" applyFill="1" applyBorder="1" applyAlignment="1">
      <alignment horizontal="center" vertical="center"/>
    </xf>
    <xf numFmtId="9" fontId="7" fillId="5" borderId="9" xfId="2" applyNumberFormat="1" applyFont="1" applyFill="1" applyBorder="1" applyAlignment="1">
      <alignment horizontal="center" vertical="center"/>
    </xf>
    <xf numFmtId="14" fontId="7" fillId="0" borderId="9" xfId="2" applyNumberFormat="1" applyFont="1" applyBorder="1" applyAlignment="1">
      <alignment horizontal="center" vertical="center"/>
    </xf>
    <xf numFmtId="177" fontId="7" fillId="0" borderId="9" xfId="2" applyNumberFormat="1" applyFont="1" applyBorder="1" applyAlignment="1">
      <alignment horizontal="center" vertical="center"/>
    </xf>
    <xf numFmtId="9" fontId="7" fillId="0" borderId="9" xfId="2" applyNumberFormat="1" applyFont="1" applyBorder="1" applyAlignment="1">
      <alignment horizontal="center" vertical="center"/>
    </xf>
    <xf numFmtId="0" fontId="11" fillId="5" borderId="8" xfId="2" applyFont="1" applyFill="1" applyBorder="1" applyAlignment="1">
      <alignment horizontal="center" vertical="center"/>
    </xf>
    <xf numFmtId="0" fontId="7" fillId="5" borderId="8" xfId="2" applyFont="1" applyFill="1" applyBorder="1" applyAlignment="1">
      <alignment horizontal="center" vertical="center"/>
    </xf>
    <xf numFmtId="14" fontId="7" fillId="5" borderId="8" xfId="2" applyNumberFormat="1" applyFont="1" applyFill="1" applyBorder="1" applyAlignment="1">
      <alignment horizontal="center" vertical="center"/>
    </xf>
    <xf numFmtId="177" fontId="7" fillId="5" borderId="8" xfId="2" applyNumberFormat="1" applyFont="1" applyFill="1" applyBorder="1" applyAlignment="1">
      <alignment horizontal="center" vertical="center"/>
    </xf>
    <xf numFmtId="0" fontId="26" fillId="4" borderId="5" xfId="2" applyFont="1" applyFill="1" applyBorder="1" applyAlignment="1">
      <alignment horizontal="center" vertical="center"/>
    </xf>
    <xf numFmtId="0" fontId="27" fillId="4" borderId="6" xfId="2" applyFont="1" applyFill="1" applyBorder="1" applyAlignment="1">
      <alignment horizontal="center" vertical="center"/>
    </xf>
    <xf numFmtId="14" fontId="27" fillId="4" borderId="6" xfId="2" applyNumberFormat="1" applyFont="1" applyFill="1" applyBorder="1" applyAlignment="1">
      <alignment horizontal="center" vertical="center"/>
    </xf>
    <xf numFmtId="177" fontId="27" fillId="4" borderId="6" xfId="2" applyNumberFormat="1" applyFont="1" applyFill="1" applyBorder="1" applyAlignment="1">
      <alignment horizontal="center" vertical="center"/>
    </xf>
    <xf numFmtId="0" fontId="27" fillId="4" borderId="7" xfId="2" applyFont="1" applyFill="1" applyBorder="1" applyAlignment="1">
      <alignment horizontal="center" vertical="center"/>
    </xf>
    <xf numFmtId="177" fontId="9" fillId="0" borderId="0" xfId="2" applyNumberFormat="1" applyFont="1" applyAlignment="1">
      <alignment horizontal="center" vertical="center"/>
    </xf>
    <xf numFmtId="0" fontId="9" fillId="0" borderId="0" xfId="2" applyFont="1" applyAlignment="1">
      <alignment horizontal="center" vertical="center"/>
    </xf>
    <xf numFmtId="14" fontId="13" fillId="0" borderId="0" xfId="2" applyNumberFormat="1" applyFont="1" applyBorder="1" applyAlignment="1">
      <alignment horizontal="center" vertical="center"/>
    </xf>
    <xf numFmtId="177" fontId="13" fillId="0" borderId="0" xfId="2" applyNumberFormat="1" applyFont="1" applyBorder="1" applyAlignment="1">
      <alignment horizontal="center" vertical="center"/>
    </xf>
    <xf numFmtId="0" fontId="4" fillId="0" borderId="0" xfId="1" applyFont="1" applyAlignment="1">
      <alignment horizontal="left" vertical="center"/>
    </xf>
    <xf numFmtId="180" fontId="8" fillId="0" borderId="2" xfId="2" applyNumberFormat="1" applyFont="1" applyBorder="1" applyAlignment="1">
      <alignment horizontal="center" vertical="center"/>
    </xf>
    <xf numFmtId="180" fontId="8" fillId="0" borderId="3" xfId="2" applyNumberFormat="1" applyFont="1" applyBorder="1" applyAlignment="1">
      <alignment horizontal="center" vertical="center"/>
    </xf>
    <xf numFmtId="180" fontId="8" fillId="0" borderId="4" xfId="2" applyNumberFormat="1" applyFont="1" applyBorder="1" applyAlignment="1">
      <alignment horizontal="center" vertical="center"/>
    </xf>
    <xf numFmtId="179" fontId="9" fillId="0" borderId="0" xfId="2" applyNumberFormat="1" applyFont="1" applyAlignment="1">
      <alignment horizontal="center" vertical="center"/>
    </xf>
    <xf numFmtId="177" fontId="28" fillId="0" borderId="0" xfId="2" applyNumberFormat="1" applyFont="1" applyBorder="1" applyAlignment="1">
      <alignment horizontal="center" vertical="center"/>
    </xf>
  </cellXfs>
  <cellStyles count="12">
    <cellStyle name="百分比 2" xfId="3" xr:uid="{00000000-0005-0000-0000-00000E000000}"/>
    <cellStyle name="百分比 3" xfId="5" xr:uid="{00000000-0005-0000-0000-000034000000}"/>
    <cellStyle name="常规" xfId="0" builtinId="0"/>
    <cellStyle name="常规 2" xfId="6" xr:uid="{00000000-0005-0000-0000-000035000000}"/>
    <cellStyle name="常规 2 2" xfId="4" xr:uid="{00000000-0005-0000-0000-00002E000000}"/>
    <cellStyle name="常规 3" xfId="7" xr:uid="{00000000-0005-0000-0000-000036000000}"/>
    <cellStyle name="常规 4" xfId="9" xr:uid="{00000000-0005-0000-0000-000038000000}"/>
    <cellStyle name="常规 5" xfId="10" xr:uid="{00000000-0005-0000-0000-000039000000}"/>
    <cellStyle name="常规 6" xfId="2" xr:uid="{00000000-0005-0000-0000-00000D000000}"/>
    <cellStyle name="超链接" xfId="1" builtinId="8"/>
    <cellStyle name="超链接 2" xfId="11" xr:uid="{00000000-0005-0000-0000-00003A000000}"/>
    <cellStyle name="千位分隔 2" xfId="8" xr:uid="{00000000-0005-0000-0000-000037000000}"/>
  </cellStyles>
  <dxfs count="0"/>
  <tableStyles count="0" defaultTableStyle="TableStyleMedium2" defaultPivotStyle="PivotStyleLight16"/>
  <colors>
    <mruColors>
      <color rgb="FF9DC3E6"/>
      <color rgb="FFA0DA52"/>
      <color rgb="FF5591C7"/>
      <color rgb="FF4679A7"/>
      <color rgb="FFDEEBF7"/>
      <color rgb="FFF6F6F6"/>
      <color rgb="FFD8D8D8"/>
      <color rgb="FF44546A"/>
      <color rgb="FFDCEEC5"/>
      <color rgb="FFC2E59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lang="zh-CN"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思源黑体 CN Regular" panose="020B0500000000000000" pitchFamily="34" charset="-122"/>
                <a:ea typeface="思源黑体 CN Regular" panose="020B0500000000000000" pitchFamily="34" charset="-122"/>
                <a:cs typeface="+mn-cs"/>
              </a:defRPr>
            </a:pPr>
            <a:r>
              <a:rPr lang="zh-CN" altLang="en-US"/>
              <a:t>各工龄</a:t>
            </a:r>
            <a:r>
              <a:rPr lang="zh-CN"/>
              <a:t>人数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zh-CN"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思源黑体 CN Regular" panose="020B0500000000000000" pitchFamily="34" charset="-122"/>
              <a:ea typeface="思源黑体 CN Regular" panose="020B0500000000000000" pitchFamily="34" charset="-122"/>
              <a:cs typeface="+mn-cs"/>
            </a:defRPr>
          </a:pPr>
          <a:endParaRPr lang="zh-CN"/>
        </a:p>
      </c:txPr>
    </c:title>
    <c:autoTitleDeleted val="0"/>
    <c:plotArea>
      <c:layout>
        <c:manualLayout>
          <c:layoutTarget val="inner"/>
          <c:xMode val="edge"/>
          <c:yMode val="edge"/>
          <c:x val="6.5420217621868282E-2"/>
          <c:y val="0.26127896700107112"/>
          <c:w val="0.90576511903529244"/>
          <c:h val="0.5708573494693408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表格!$E$8</c:f>
              <c:strCache>
                <c:ptCount val="1"/>
                <c:pt idx="0">
                  <c:v>人数</c:v>
                </c:pt>
              </c:strCache>
            </c:strRef>
          </c:tx>
          <c:spPr>
            <a:gradFill>
              <a:gsLst>
                <a:gs pos="0">
                  <a:srgbClr val="A0DA52"/>
                </a:gs>
                <a:gs pos="100000">
                  <a:srgbClr val="A0DA52"/>
                </a:gs>
              </a:gsLst>
              <a:lin ang="5400000" scaled="1"/>
            </a:gradFill>
            <a:ln>
              <a:noFill/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invertIfNegative val="0"/>
          <c:dPt>
            <c:idx val="0"/>
            <c:invertIfNegative val="0"/>
            <c:bubble3D val="0"/>
            <c:spPr>
              <a:gradFill>
                <a:gsLst>
                  <a:gs pos="0">
                    <a:srgbClr val="A0DA52"/>
                  </a:gs>
                  <a:gs pos="100000">
                    <a:srgbClr val="A0DA52">
                      <a:alpha val="34000"/>
                    </a:srgbClr>
                  </a:gs>
                </a:gsLst>
                <a:lin ang="5400000" scaled="1"/>
              </a:gra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8899-49C7-B057-AE5C49004B50}"/>
              </c:ext>
            </c:extLst>
          </c:dPt>
          <c:dPt>
            <c:idx val="1"/>
            <c:invertIfNegative val="0"/>
            <c:bubble3D val="0"/>
            <c:spPr>
              <a:gradFill>
                <a:gsLst>
                  <a:gs pos="0">
                    <a:srgbClr val="A0DA52"/>
                  </a:gs>
                  <a:gs pos="100000">
                    <a:srgbClr val="A0DA52">
                      <a:alpha val="34000"/>
                    </a:srgbClr>
                  </a:gs>
                </a:gsLst>
                <a:lin ang="5400000" scaled="1"/>
              </a:gra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8899-49C7-B057-AE5C49004B50}"/>
              </c:ext>
            </c:extLst>
          </c:dPt>
          <c:dPt>
            <c:idx val="2"/>
            <c:invertIfNegative val="0"/>
            <c:bubble3D val="0"/>
            <c:spPr>
              <a:gradFill>
                <a:gsLst>
                  <a:gs pos="0">
                    <a:srgbClr val="A0DA52"/>
                  </a:gs>
                  <a:gs pos="100000">
                    <a:srgbClr val="A0DA52">
                      <a:alpha val="34000"/>
                    </a:srgbClr>
                  </a:gs>
                </a:gsLst>
                <a:lin ang="5400000" scaled="1"/>
              </a:gra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8899-49C7-B057-AE5C49004B50}"/>
              </c:ext>
            </c:extLst>
          </c:dPt>
          <c:dPt>
            <c:idx val="3"/>
            <c:invertIfNegative val="0"/>
            <c:bubble3D val="0"/>
            <c:spPr>
              <a:gradFill>
                <a:gsLst>
                  <a:gs pos="0">
                    <a:srgbClr val="5591C7"/>
                  </a:gs>
                  <a:gs pos="100000">
                    <a:srgbClr val="5591C7">
                      <a:alpha val="34000"/>
                    </a:srgbClr>
                  </a:gs>
                </a:gsLst>
                <a:lin ang="5400000" scaled="1"/>
              </a:gra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8899-49C7-B057-AE5C49004B50}"/>
              </c:ext>
            </c:extLst>
          </c:dPt>
          <c:dPt>
            <c:idx val="4"/>
            <c:invertIfNegative val="0"/>
            <c:bubble3D val="0"/>
            <c:spPr>
              <a:gradFill>
                <a:gsLst>
                  <a:gs pos="0">
                    <a:srgbClr val="5591C7"/>
                  </a:gs>
                  <a:gs pos="100000">
                    <a:srgbClr val="5591C7">
                      <a:alpha val="34000"/>
                    </a:srgbClr>
                  </a:gs>
                </a:gsLst>
                <a:lin ang="5400000" scaled="1"/>
              </a:gra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8899-49C7-B057-AE5C49004B5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/>
              <a:lstStyle/>
              <a:p>
                <a:pPr>
                  <a:defRPr lang="zh-CN"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思源黑体 CN Regular" panose="020B0500000000000000" pitchFamily="34" charset="-122"/>
                    <a:ea typeface="思源黑体 CN Regular" panose="020B0500000000000000" pitchFamily="34" charset="-122"/>
                    <a:cs typeface="+mn-cs"/>
                  </a:defRPr>
                </a:pPr>
                <a:endParaRPr lang="zh-CN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表格!$D$9:$D$13</c:f>
              <c:strCache>
                <c:ptCount val="5"/>
                <c:pt idx="0">
                  <c:v>&gt;10年</c:v>
                </c:pt>
                <c:pt idx="1">
                  <c:v>5-10年</c:v>
                </c:pt>
                <c:pt idx="2">
                  <c:v>3-5年</c:v>
                </c:pt>
                <c:pt idx="3">
                  <c:v>1-3年</c:v>
                </c:pt>
                <c:pt idx="4">
                  <c:v>&lt;1年</c:v>
                </c:pt>
              </c:strCache>
            </c:strRef>
          </c:cat>
          <c:val>
            <c:numRef>
              <c:f>表格!$E$9:$E$13</c:f>
              <c:numCache>
                <c:formatCode>General</c:formatCode>
                <c:ptCount val="5"/>
                <c:pt idx="0">
                  <c:v>17</c:v>
                </c:pt>
                <c:pt idx="1">
                  <c:v>12</c:v>
                </c:pt>
                <c:pt idx="2">
                  <c:v>7</c:v>
                </c:pt>
                <c:pt idx="3">
                  <c:v>4</c:v>
                </c:pt>
                <c:pt idx="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8899-49C7-B057-AE5C49004B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4679984"/>
        <c:axId val="94674576"/>
      </c:barChart>
      <c:catAx>
        <c:axId val="946799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思源黑体 CN Regular" panose="020B0500000000000000" pitchFamily="34" charset="-122"/>
                <a:ea typeface="思源黑体 CN Regular" panose="020B0500000000000000" pitchFamily="34" charset="-122"/>
                <a:cs typeface="+mn-cs"/>
              </a:defRPr>
            </a:pPr>
            <a:endParaRPr lang="zh-CN"/>
          </a:p>
        </c:txPr>
        <c:crossAx val="94674576"/>
        <c:crosses val="autoZero"/>
        <c:auto val="1"/>
        <c:lblAlgn val="ctr"/>
        <c:lblOffset val="100"/>
        <c:noMultiLvlLbl val="0"/>
      </c:catAx>
      <c:valAx>
        <c:axId val="946745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ysClr val="window" lastClr="FFFFFF">
                  <a:lumMod val="95000"/>
                </a:sys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bg1">
                    <a:lumMod val="65000"/>
                  </a:schemeClr>
                </a:solidFill>
                <a:latin typeface="思源黑体 CN Regular" panose="020B0500000000000000" pitchFamily="34" charset="-122"/>
                <a:ea typeface="思源黑体 CN Regular" panose="020B0500000000000000" pitchFamily="34" charset="-122"/>
                <a:cs typeface="+mn-cs"/>
              </a:defRPr>
            </a:pPr>
            <a:endParaRPr lang="zh-CN"/>
          </a:p>
        </c:txPr>
        <c:crossAx val="9467998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zh-CN">
          <a:latin typeface="思源黑体 CN Regular" panose="020B0500000000000000" pitchFamily="34" charset="-122"/>
          <a:ea typeface="思源黑体 CN Regular" panose="020B0500000000000000" pitchFamily="34" charset="-122"/>
        </a:defRPr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lang="zh-CN"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思源黑体 CN Regular" panose="020B0500000000000000" pitchFamily="34" charset="-122"/>
                <a:ea typeface="思源黑体 CN Regular" panose="020B0500000000000000" pitchFamily="34" charset="-122"/>
                <a:cs typeface="+mn-cs"/>
              </a:defRPr>
            </a:pPr>
            <a:r>
              <a:rPr lang="zh-CN" altLang="en-US"/>
              <a:t>公司</a:t>
            </a:r>
            <a:r>
              <a:rPr lang="zh-CN"/>
              <a:t>平均工龄</a:t>
            </a:r>
            <a:r>
              <a:rPr lang="en-US" altLang="zh-CN"/>
              <a:t>TOP 5</a:t>
            </a:r>
            <a:endParaRPr lang="zh-CN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zh-CN"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思源黑体 CN Regular" panose="020B0500000000000000" pitchFamily="34" charset="-122"/>
              <a:ea typeface="思源黑体 CN Regular" panose="020B0500000000000000" pitchFamily="34" charset="-122"/>
              <a:cs typeface="+mn-cs"/>
            </a:defRPr>
          </a:pPr>
          <a:endParaRPr lang="zh-CN"/>
        </a:p>
      </c:txPr>
    </c:title>
    <c:autoTitleDeleted val="0"/>
    <c:plotArea>
      <c:layout>
        <c:manualLayout>
          <c:layoutTarget val="inner"/>
          <c:xMode val="edge"/>
          <c:yMode val="edge"/>
          <c:x val="0.19097755120581"/>
          <c:y val="0.22257778951764601"/>
          <c:w val="0.78349692447580199"/>
          <c:h val="0.73492220155846699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表格!$J$8</c:f>
              <c:strCache>
                <c:ptCount val="1"/>
                <c:pt idx="0">
                  <c:v>平均工龄</c:v>
                </c:pt>
              </c:strCache>
            </c:strRef>
          </c:tx>
          <c:spPr>
            <a:gradFill>
              <a:gsLst>
                <a:gs pos="0">
                  <a:srgbClr val="5591C7">
                    <a:alpha val="34000"/>
                  </a:srgbClr>
                </a:gs>
                <a:gs pos="70000">
                  <a:srgbClr val="5591C7"/>
                </a:gs>
              </a:gsLst>
              <a:lin ang="0" scaled="0"/>
            </a:gradFill>
            <a:ln>
              <a:noFill/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invertIfNegative val="0"/>
          <c:dPt>
            <c:idx val="0"/>
            <c:invertIfNegative val="0"/>
            <c:bubble3D val="0"/>
            <c:spPr>
              <a:gradFill>
                <a:gsLst>
                  <a:gs pos="0">
                    <a:srgbClr val="A0DA52">
                      <a:alpha val="34000"/>
                    </a:srgbClr>
                  </a:gs>
                  <a:gs pos="70000">
                    <a:srgbClr val="A0DA52"/>
                  </a:gs>
                </a:gsLst>
                <a:lin ang="0" scaled="0"/>
              </a:gra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D79A-4988-AD53-E5CCE8862B1E}"/>
              </c:ext>
            </c:extLst>
          </c:dPt>
          <c:dPt>
            <c:idx val="1"/>
            <c:invertIfNegative val="0"/>
            <c:bubble3D val="0"/>
            <c:spPr>
              <a:gradFill>
                <a:gsLst>
                  <a:gs pos="0">
                    <a:srgbClr val="A0DA52">
                      <a:alpha val="34000"/>
                    </a:srgbClr>
                  </a:gs>
                  <a:gs pos="70000">
                    <a:srgbClr val="A0DA52"/>
                  </a:gs>
                </a:gsLst>
                <a:lin ang="0" scaled="0"/>
              </a:gra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D79A-4988-AD53-E5CCE8862B1E}"/>
              </c:ext>
            </c:extLst>
          </c:dPt>
          <c:dPt>
            <c:idx val="2"/>
            <c:invertIfNegative val="0"/>
            <c:bubble3D val="0"/>
            <c:spPr>
              <a:gradFill>
                <a:gsLst>
                  <a:gs pos="0">
                    <a:srgbClr val="A0DA52">
                      <a:alpha val="34000"/>
                    </a:srgbClr>
                  </a:gs>
                  <a:gs pos="70000">
                    <a:srgbClr val="A0DA52"/>
                  </a:gs>
                </a:gsLst>
                <a:lin ang="0" scaled="0"/>
              </a:gra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D79A-4988-AD53-E5CCE8862B1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/>
              <a:lstStyle/>
              <a:p>
                <a:pPr>
                  <a:defRPr lang="zh-CN" sz="900" b="0" i="0" u="none" strike="noStrike" kern="1200" baseline="0">
                    <a:solidFill>
                      <a:schemeClr val="bg1"/>
                    </a:solidFill>
                    <a:latin typeface="思源黑体 CN Regular" panose="020B0500000000000000" pitchFamily="34" charset="-122"/>
                    <a:ea typeface="思源黑体 CN Regular" panose="020B0500000000000000" pitchFamily="34" charset="-122"/>
                    <a:cs typeface="+mn-cs"/>
                  </a:defRPr>
                </a:pPr>
                <a:endParaRPr lang="zh-CN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表格!$I$9:$I$13</c:f>
              <c:strCache>
                <c:ptCount val="5"/>
                <c:pt idx="0">
                  <c:v>公司7</c:v>
                </c:pt>
                <c:pt idx="1">
                  <c:v>公司4</c:v>
                </c:pt>
                <c:pt idx="2">
                  <c:v>公司5</c:v>
                </c:pt>
                <c:pt idx="3">
                  <c:v>公司6</c:v>
                </c:pt>
                <c:pt idx="4">
                  <c:v>公司1</c:v>
                </c:pt>
              </c:strCache>
            </c:strRef>
          </c:cat>
          <c:val>
            <c:numRef>
              <c:f>表格!$J$9:$J$13</c:f>
              <c:numCache>
                <c:formatCode>#,##0.0_ </c:formatCode>
                <c:ptCount val="5"/>
                <c:pt idx="0">
                  <c:v>14.77142857142857</c:v>
                </c:pt>
                <c:pt idx="1">
                  <c:v>12.105936073059359</c:v>
                </c:pt>
                <c:pt idx="2">
                  <c:v>11.264840182648401</c:v>
                </c:pt>
                <c:pt idx="3">
                  <c:v>10.849771689497716</c:v>
                </c:pt>
                <c:pt idx="4">
                  <c:v>8.1358904109589041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79A-4988-AD53-E5CCE8862B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0"/>
        <c:axId val="94673328"/>
        <c:axId val="94681232"/>
      </c:barChart>
      <c:catAx>
        <c:axId val="94673328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思源黑体 CN Regular" panose="020B0500000000000000" pitchFamily="34" charset="-122"/>
                <a:ea typeface="思源黑体 CN Regular" panose="020B0500000000000000" pitchFamily="34" charset="-122"/>
                <a:cs typeface="+mn-cs"/>
              </a:defRPr>
            </a:pPr>
            <a:endParaRPr lang="zh-CN"/>
          </a:p>
        </c:txPr>
        <c:crossAx val="94681232"/>
        <c:crosses val="autoZero"/>
        <c:auto val="1"/>
        <c:lblAlgn val="ctr"/>
        <c:lblOffset val="100"/>
        <c:noMultiLvlLbl val="0"/>
      </c:catAx>
      <c:valAx>
        <c:axId val="94681232"/>
        <c:scaling>
          <c:orientation val="minMax"/>
        </c:scaling>
        <c:delete val="1"/>
        <c:axPos val="t"/>
        <c:majorGridlines>
          <c:spPr>
            <a:ln w="9525" cap="flat" cmpd="sng" algn="ctr">
              <a:solidFill>
                <a:srgbClr val="E7E6E6"/>
              </a:solidFill>
              <a:round/>
            </a:ln>
            <a:effectLst/>
          </c:spPr>
        </c:majorGridlines>
        <c:numFmt formatCode="#,##0.0_ " sourceLinked="1"/>
        <c:majorTickMark val="none"/>
        <c:minorTickMark val="none"/>
        <c:tickLblPos val="nextTo"/>
        <c:crossAx val="946733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zh-CN">
          <a:latin typeface="思源黑体 CN Regular" panose="020B0500000000000000" pitchFamily="34" charset="-122"/>
          <a:ea typeface="思源黑体 CN Regular" panose="020B0500000000000000" pitchFamily="34" charset="-122"/>
        </a:defRPr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lang="zh-CN"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思源黑体 CN Regular" panose="020B0500000000000000" pitchFamily="34" charset="-122"/>
                <a:ea typeface="思源黑体 CN Regular" panose="020B0500000000000000" pitchFamily="34" charset="-122"/>
                <a:cs typeface="+mn-cs"/>
              </a:defRPr>
            </a:pPr>
            <a:r>
              <a:rPr lang="zh-CN" altLang="en-US"/>
              <a:t>部门平均工龄</a:t>
            </a:r>
            <a:r>
              <a:rPr lang="en-US" altLang="zh-CN"/>
              <a:t>TOP 5</a:t>
            </a:r>
            <a:endParaRPr lang="zh-CN" alt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zh-CN"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思源黑体 CN Regular" panose="020B0500000000000000" pitchFamily="34" charset="-122"/>
              <a:ea typeface="思源黑体 CN Regular" panose="020B0500000000000000" pitchFamily="34" charset="-122"/>
              <a:cs typeface="+mn-cs"/>
            </a:defRPr>
          </a:pPr>
          <a:endParaRPr lang="zh-CN"/>
        </a:p>
      </c:txPr>
    </c:title>
    <c:autoTitleDeleted val="0"/>
    <c:plotArea>
      <c:layout>
        <c:manualLayout>
          <c:layoutTarget val="inner"/>
          <c:xMode val="edge"/>
          <c:yMode val="edge"/>
          <c:x val="0.19097755120581"/>
          <c:y val="0.21124445380460999"/>
          <c:w val="0.78349692447580199"/>
          <c:h val="0.75913404391266004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表格!$J$17</c:f>
              <c:strCache>
                <c:ptCount val="1"/>
                <c:pt idx="0">
                  <c:v>平均工龄</c:v>
                </c:pt>
              </c:strCache>
            </c:strRef>
          </c:tx>
          <c:spPr>
            <a:gradFill>
              <a:gsLst>
                <a:gs pos="0">
                  <a:srgbClr val="5591C7">
                    <a:alpha val="34000"/>
                  </a:srgbClr>
                </a:gs>
                <a:gs pos="70000">
                  <a:srgbClr val="5591C7"/>
                </a:gs>
              </a:gsLst>
            </a:gradFill>
            <a:ln>
              <a:noFill/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invertIfNegative val="0"/>
          <c:dPt>
            <c:idx val="0"/>
            <c:invertIfNegative val="0"/>
            <c:bubble3D val="0"/>
            <c:spPr>
              <a:gradFill>
                <a:gsLst>
                  <a:gs pos="0">
                    <a:srgbClr val="A0DA52">
                      <a:alpha val="34000"/>
                    </a:srgbClr>
                  </a:gs>
                  <a:gs pos="70000">
                    <a:srgbClr val="A0DA52"/>
                  </a:gs>
                </a:gsLst>
              </a:gra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2156-4BC0-8C60-D70BCA54EB56}"/>
              </c:ext>
            </c:extLst>
          </c:dPt>
          <c:dPt>
            <c:idx val="1"/>
            <c:invertIfNegative val="0"/>
            <c:bubble3D val="0"/>
            <c:spPr>
              <a:gradFill>
                <a:gsLst>
                  <a:gs pos="0">
                    <a:srgbClr val="A0DA52">
                      <a:alpha val="34000"/>
                    </a:srgbClr>
                  </a:gs>
                  <a:gs pos="70000">
                    <a:srgbClr val="A0DA52"/>
                  </a:gs>
                </a:gsLst>
              </a:gra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2156-4BC0-8C60-D70BCA54EB56}"/>
              </c:ext>
            </c:extLst>
          </c:dPt>
          <c:dPt>
            <c:idx val="2"/>
            <c:invertIfNegative val="0"/>
            <c:bubble3D val="0"/>
            <c:spPr>
              <a:gradFill>
                <a:gsLst>
                  <a:gs pos="0">
                    <a:srgbClr val="A0DA52">
                      <a:alpha val="34000"/>
                    </a:srgbClr>
                  </a:gs>
                  <a:gs pos="70000">
                    <a:srgbClr val="A0DA52"/>
                  </a:gs>
                </a:gsLst>
              </a:gra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2156-4BC0-8C60-D70BCA54EB5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/>
              <a:lstStyle/>
              <a:p>
                <a:pPr>
                  <a:defRPr lang="zh-CN" sz="900" b="0" i="0" u="none" strike="noStrike" kern="1200" baseline="0">
                    <a:solidFill>
                      <a:schemeClr val="bg1"/>
                    </a:solidFill>
                    <a:latin typeface="思源黑体 CN Regular" panose="020B0500000000000000" pitchFamily="34" charset="-122"/>
                    <a:ea typeface="思源黑体 CN Regular" panose="020B0500000000000000" pitchFamily="34" charset="-122"/>
                    <a:cs typeface="+mn-cs"/>
                  </a:defRPr>
                </a:pPr>
                <a:endParaRPr lang="zh-CN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表格!$I$18:$I$22</c:f>
              <c:strCache>
                <c:ptCount val="5"/>
                <c:pt idx="0">
                  <c:v>部门5</c:v>
                </c:pt>
                <c:pt idx="1">
                  <c:v>部门3</c:v>
                </c:pt>
                <c:pt idx="2">
                  <c:v>部门4</c:v>
                </c:pt>
                <c:pt idx="3">
                  <c:v>部门1</c:v>
                </c:pt>
                <c:pt idx="4">
                  <c:v>部门2</c:v>
                </c:pt>
              </c:strCache>
            </c:strRef>
          </c:cat>
          <c:val>
            <c:numRef>
              <c:f>表格!$J$18:$J$22</c:f>
              <c:numCache>
                <c:formatCode>#,##0.0_ </c:formatCode>
                <c:ptCount val="5"/>
                <c:pt idx="0">
                  <c:v>14.064383561643837</c:v>
                </c:pt>
                <c:pt idx="1">
                  <c:v>11.470776255707761</c:v>
                </c:pt>
                <c:pt idx="2">
                  <c:v>10.525636007827789</c:v>
                </c:pt>
                <c:pt idx="3">
                  <c:v>9.4261796042617956</c:v>
                </c:pt>
                <c:pt idx="4">
                  <c:v>8.2486301369863018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156-4BC0-8C60-D70BCA54EB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0"/>
        <c:axId val="94673328"/>
        <c:axId val="94681232"/>
      </c:barChart>
      <c:catAx>
        <c:axId val="94673328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思源黑体 CN Regular" panose="020B0500000000000000" pitchFamily="34" charset="-122"/>
                <a:ea typeface="思源黑体 CN Regular" panose="020B0500000000000000" pitchFamily="34" charset="-122"/>
                <a:cs typeface="+mn-cs"/>
              </a:defRPr>
            </a:pPr>
            <a:endParaRPr lang="zh-CN"/>
          </a:p>
        </c:txPr>
        <c:crossAx val="94681232"/>
        <c:crosses val="autoZero"/>
        <c:auto val="1"/>
        <c:lblAlgn val="ctr"/>
        <c:lblOffset val="100"/>
        <c:noMultiLvlLbl val="0"/>
      </c:catAx>
      <c:valAx>
        <c:axId val="94681232"/>
        <c:scaling>
          <c:orientation val="minMax"/>
        </c:scaling>
        <c:delete val="1"/>
        <c:axPos val="t"/>
        <c:majorGridlines>
          <c:spPr>
            <a:ln w="9525" cap="flat" cmpd="sng" algn="ctr">
              <a:solidFill>
                <a:srgbClr val="E7E6E6"/>
              </a:solidFill>
              <a:round/>
            </a:ln>
            <a:effectLst/>
          </c:spPr>
        </c:majorGridlines>
        <c:numFmt formatCode="#,##0.0_ " sourceLinked="1"/>
        <c:majorTickMark val="none"/>
        <c:minorTickMark val="none"/>
        <c:tickLblPos val="nextTo"/>
        <c:crossAx val="946733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zh-CN">
          <a:latin typeface="思源黑体 CN Regular" panose="020B0500000000000000" pitchFamily="34" charset="-122"/>
          <a:ea typeface="思源黑体 CN Regular" panose="020B0500000000000000" pitchFamily="34" charset="-122"/>
        </a:defRPr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0" vertOverflow="ellipsis" vert="horz" wrap="square" anchor="ctr" anchorCtr="1"/>
          <a:lstStyle/>
          <a:p>
            <a:pPr>
              <a:defRPr lang="zh-CN" sz="1400" b="0" i="0" u="none" strike="noStrike" kern="1200" baseline="0">
                <a:solidFill>
                  <a:schemeClr val="tx1"/>
                </a:solidFill>
                <a:latin typeface="思源黑体 CN Regular" panose="020B0500000000000000" pitchFamily="34" charset="-122"/>
                <a:ea typeface="思源黑体 CN Regular" panose="020B0500000000000000" pitchFamily="34" charset="-122"/>
                <a:cs typeface="+mn-cs"/>
              </a:defRPr>
            </a:pPr>
            <a:r>
              <a:rPr lang="zh-CN" altLang="en-US" sz="1400" b="0"/>
              <a:t>学历</a:t>
            </a:r>
            <a:r>
              <a:rPr lang="zh-CN" sz="1400" b="0"/>
              <a:t>平均工龄</a:t>
            </a:r>
            <a:r>
              <a:rPr lang="en-US" altLang="zh-CN" sz="1400" b="0"/>
              <a:t>&amp;</a:t>
            </a:r>
            <a:r>
              <a:rPr lang="zh-CN" altLang="en-US" sz="1400" b="0"/>
              <a:t>人数</a:t>
            </a:r>
            <a:endParaRPr lang="zh-CN" sz="1400" b="0"/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0139255059479488"/>
          <c:y val="0.27555344375056567"/>
          <c:w val="0.81903545750548745"/>
          <c:h val="0.5565829486831387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表格!$E$17</c:f>
              <c:strCache>
                <c:ptCount val="1"/>
                <c:pt idx="0">
                  <c:v>平均工龄</c:v>
                </c:pt>
              </c:strCache>
            </c:strRef>
          </c:tx>
          <c:spPr>
            <a:gradFill>
              <a:gsLst>
                <a:gs pos="0">
                  <a:srgbClr val="A0DA52"/>
                </a:gs>
                <a:gs pos="100000">
                  <a:srgbClr val="A0DA52">
                    <a:alpha val="34000"/>
                  </a:srgbClr>
                </a:gs>
              </a:gsLst>
              <a:lin ang="5400000" scaled="0"/>
            </a:gradFill>
            <a:ln>
              <a:noFill/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invertIfNegative val="0"/>
          <c:dPt>
            <c:idx val="5"/>
            <c:invertIfNegative val="0"/>
            <c:bubble3D val="0"/>
            <c:spPr>
              <a:gradFill>
                <a:gsLst>
                  <a:gs pos="0">
                    <a:srgbClr val="5591C7"/>
                  </a:gs>
                  <a:gs pos="100000">
                    <a:srgbClr val="5591C7">
                      <a:alpha val="34000"/>
                    </a:srgbClr>
                  </a:gs>
                </a:gsLst>
                <a:lin ang="5400000" scaled="0"/>
              </a:gra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1B3A-4402-8F13-22A238DF1BD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zh-CN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思源黑体 CN Regular" panose="020B0500000000000000" pitchFamily="34" charset="-122"/>
                    <a:ea typeface="思源黑体 CN Regular" panose="020B0500000000000000" pitchFamily="34" charset="-122"/>
                    <a:cs typeface="+mn-cs"/>
                  </a:defRPr>
                </a:pPr>
                <a:endParaRPr lang="zh-CN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表格!$D$18:$D$23</c:f>
              <c:strCache>
                <c:ptCount val="6"/>
                <c:pt idx="0">
                  <c:v>博士以上</c:v>
                </c:pt>
                <c:pt idx="1">
                  <c:v>博士</c:v>
                </c:pt>
                <c:pt idx="2">
                  <c:v>研究生</c:v>
                </c:pt>
                <c:pt idx="3">
                  <c:v>本科</c:v>
                </c:pt>
                <c:pt idx="4">
                  <c:v>大专</c:v>
                </c:pt>
                <c:pt idx="5">
                  <c:v>大专以下</c:v>
                </c:pt>
              </c:strCache>
            </c:strRef>
          </c:cat>
          <c:val>
            <c:numRef>
              <c:f>表格!$E$18:$E$23</c:f>
              <c:numCache>
                <c:formatCode>#,##0.0_ </c:formatCode>
                <c:ptCount val="6"/>
                <c:pt idx="0">
                  <c:v>15.610958904109589</c:v>
                </c:pt>
                <c:pt idx="1">
                  <c:v>7.7093150684931517</c:v>
                </c:pt>
                <c:pt idx="2">
                  <c:v>10.294520547945206</c:v>
                </c:pt>
                <c:pt idx="3">
                  <c:v>13.471232876712328</c:v>
                </c:pt>
                <c:pt idx="4">
                  <c:v>10.011506849315067</c:v>
                </c:pt>
                <c:pt idx="5">
                  <c:v>10.349902152641878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B3A-4402-8F13-22A238DF1BD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2045823311"/>
        <c:axId val="2045822479"/>
      </c:barChart>
      <c:lineChart>
        <c:grouping val="standard"/>
        <c:varyColors val="0"/>
        <c:ser>
          <c:idx val="1"/>
          <c:order val="1"/>
          <c:tx>
            <c:strRef>
              <c:f>表格!$F$17</c:f>
              <c:strCache>
                <c:ptCount val="1"/>
                <c:pt idx="0">
                  <c:v>人数</c:v>
                </c:pt>
              </c:strCache>
            </c:strRef>
          </c:tx>
          <c:spPr>
            <a:ln w="22225">
              <a:solidFill>
                <a:srgbClr val="9DC3E6"/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circle"/>
            <c:size val="6"/>
            <c:spPr>
              <a:solidFill>
                <a:sysClr val="window" lastClr="FFFFFF">
                  <a:lumMod val="95000"/>
                </a:sysClr>
              </a:solidFill>
              <a:ln>
                <a:solidFill>
                  <a:srgbClr val="9DC3E6"/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</c:spPr>
          </c:marker>
          <c:cat>
            <c:strRef>
              <c:f>表格!$D$18:$D$23</c:f>
              <c:strCache>
                <c:ptCount val="6"/>
                <c:pt idx="0">
                  <c:v>博士以上</c:v>
                </c:pt>
                <c:pt idx="1">
                  <c:v>博士</c:v>
                </c:pt>
                <c:pt idx="2">
                  <c:v>研究生</c:v>
                </c:pt>
                <c:pt idx="3">
                  <c:v>本科</c:v>
                </c:pt>
                <c:pt idx="4">
                  <c:v>大专</c:v>
                </c:pt>
                <c:pt idx="5">
                  <c:v>大专以下</c:v>
                </c:pt>
              </c:strCache>
            </c:strRef>
          </c:cat>
          <c:val>
            <c:numRef>
              <c:f>表格!$F$18:$F$23</c:f>
              <c:numCache>
                <c:formatCode>#,##0_ </c:formatCode>
                <c:ptCount val="6"/>
                <c:pt idx="0">
                  <c:v>3</c:v>
                </c:pt>
                <c:pt idx="1">
                  <c:v>10</c:v>
                </c:pt>
                <c:pt idx="2">
                  <c:v>4</c:v>
                </c:pt>
                <c:pt idx="3">
                  <c:v>2</c:v>
                </c:pt>
                <c:pt idx="4">
                  <c:v>15</c:v>
                </c:pt>
                <c:pt idx="5">
                  <c:v>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D0B-4E9D-A6C6-3EC1B47408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38837968"/>
        <c:axId val="1138828816"/>
      </c:lineChart>
      <c:catAx>
        <c:axId val="204582331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prstDash val="solid"/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/>
                </a:solidFill>
                <a:latin typeface="思源黑体 CN Regular" panose="020B0500000000000000" pitchFamily="34" charset="-122"/>
                <a:ea typeface="思源黑体 CN Regular" panose="020B0500000000000000" pitchFamily="34" charset="-122"/>
                <a:cs typeface="+mn-cs"/>
              </a:defRPr>
            </a:pPr>
            <a:endParaRPr lang="zh-CN"/>
          </a:p>
        </c:txPr>
        <c:crossAx val="2045822479"/>
        <c:crosses val="autoZero"/>
        <c:auto val="1"/>
        <c:lblAlgn val="ctr"/>
        <c:lblOffset val="100"/>
        <c:noMultiLvlLbl val="0"/>
      </c:catAx>
      <c:valAx>
        <c:axId val="204582247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ysClr val="window" lastClr="FFFFFF">
                  <a:lumMod val="95000"/>
                </a:sysClr>
              </a:solidFill>
              <a:prstDash val="solid"/>
              <a:round/>
            </a:ln>
          </c:spPr>
        </c:majorGridlines>
        <c:numFmt formatCode="#,##0.0_ " sourceLinked="1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>
                <a:solidFill>
                  <a:schemeClr val="bg1">
                    <a:lumMod val="65000"/>
                  </a:schemeClr>
                </a:solidFill>
              </a:defRPr>
            </a:pPr>
            <a:endParaRPr lang="zh-CN"/>
          </a:p>
        </c:txPr>
        <c:crossAx val="2045823311"/>
        <c:crosses val="autoZero"/>
        <c:crossBetween val="between"/>
      </c:valAx>
      <c:valAx>
        <c:axId val="1138828816"/>
        <c:scaling>
          <c:orientation val="minMax"/>
        </c:scaling>
        <c:delete val="0"/>
        <c:axPos val="r"/>
        <c:numFmt formatCode="#,##0_ " sourceLinked="1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>
                <a:solidFill>
                  <a:schemeClr val="bg1">
                    <a:lumMod val="65000"/>
                  </a:schemeClr>
                </a:solidFill>
              </a:defRPr>
            </a:pPr>
            <a:endParaRPr lang="zh-CN"/>
          </a:p>
        </c:txPr>
        <c:crossAx val="1138837968"/>
        <c:crosses val="max"/>
        <c:crossBetween val="between"/>
      </c:valAx>
      <c:catAx>
        <c:axId val="11388379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138828816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68082841022675089"/>
          <c:y val="6.451172051769391E-2"/>
          <c:w val="0.319171589773249"/>
          <c:h val="0.1133405738075844"/>
        </c:manualLayout>
      </c:layout>
      <c:overlay val="0"/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prstDash val="solid"/>
      <a:round/>
    </a:ln>
    <a:effectLst/>
  </c:spPr>
  <c:txPr>
    <a:bodyPr/>
    <a:lstStyle/>
    <a:p>
      <a:pPr>
        <a:defRPr lang="zh-CN">
          <a:latin typeface="思源黑体 CN Regular" panose="020B0500000000000000" pitchFamily="34" charset="-122"/>
          <a:ea typeface="思源黑体 CN Regular" panose="020B0500000000000000" pitchFamily="34" charset="-122"/>
        </a:defRPr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lang="zh-CN"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思源黑体 CN Regular" panose="020B0500000000000000" pitchFamily="34" charset="-122"/>
                <a:ea typeface="思源黑体 CN Regular" panose="020B0500000000000000" pitchFamily="34" charset="-122"/>
                <a:cs typeface="+mn-cs"/>
              </a:defRPr>
            </a:pPr>
            <a:r>
              <a:rPr lang="zh-CN" altLang="en-US"/>
              <a:t>职位平均工龄</a:t>
            </a:r>
            <a:r>
              <a:rPr lang="en-US" altLang="zh-CN"/>
              <a:t>TOP 5</a:t>
            </a:r>
            <a:endParaRPr lang="zh-CN" alt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zh-CN"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思源黑体 CN Regular" panose="020B0500000000000000" pitchFamily="34" charset="-122"/>
              <a:ea typeface="思源黑体 CN Regular" panose="020B0500000000000000" pitchFamily="34" charset="-122"/>
              <a:cs typeface="+mn-cs"/>
            </a:defRPr>
          </a:pPr>
          <a:endParaRPr lang="zh-CN"/>
        </a:p>
      </c:txPr>
    </c:title>
    <c:autoTitleDeleted val="0"/>
    <c:plotArea>
      <c:layout>
        <c:manualLayout>
          <c:layoutTarget val="inner"/>
          <c:xMode val="edge"/>
          <c:yMode val="edge"/>
          <c:x val="0.19097755120581"/>
          <c:y val="0.22257778951764601"/>
          <c:w val="0.78349692447580199"/>
          <c:h val="0.73492220155846699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表格!$N$8</c:f>
              <c:strCache>
                <c:ptCount val="1"/>
                <c:pt idx="0">
                  <c:v>平均工龄</c:v>
                </c:pt>
              </c:strCache>
            </c:strRef>
          </c:tx>
          <c:spPr>
            <a:gradFill>
              <a:gsLst>
                <a:gs pos="0">
                  <a:srgbClr val="5591C7">
                    <a:alpha val="34000"/>
                  </a:srgbClr>
                </a:gs>
                <a:gs pos="70000">
                  <a:srgbClr val="5591C7"/>
                </a:gs>
              </a:gsLst>
            </a:gradFill>
            <a:ln>
              <a:noFill/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invertIfNegative val="0"/>
          <c:dPt>
            <c:idx val="0"/>
            <c:invertIfNegative val="0"/>
            <c:bubble3D val="0"/>
            <c:spPr>
              <a:gradFill>
                <a:gsLst>
                  <a:gs pos="0">
                    <a:srgbClr val="A0DA52">
                      <a:alpha val="34000"/>
                    </a:srgbClr>
                  </a:gs>
                  <a:gs pos="70000">
                    <a:srgbClr val="A0DA52"/>
                  </a:gs>
                </a:gsLst>
              </a:gra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B468-415F-AD67-F416DF14F57E}"/>
              </c:ext>
            </c:extLst>
          </c:dPt>
          <c:dPt>
            <c:idx val="1"/>
            <c:invertIfNegative val="0"/>
            <c:bubble3D val="0"/>
            <c:spPr>
              <a:gradFill>
                <a:gsLst>
                  <a:gs pos="0">
                    <a:srgbClr val="A0DA52">
                      <a:alpha val="34000"/>
                    </a:srgbClr>
                  </a:gs>
                  <a:gs pos="70000">
                    <a:srgbClr val="A0DA52"/>
                  </a:gs>
                </a:gsLst>
              </a:gra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B468-415F-AD67-F416DF14F57E}"/>
              </c:ext>
            </c:extLst>
          </c:dPt>
          <c:dPt>
            <c:idx val="2"/>
            <c:invertIfNegative val="0"/>
            <c:bubble3D val="0"/>
            <c:spPr>
              <a:gradFill>
                <a:gsLst>
                  <a:gs pos="0">
                    <a:srgbClr val="A0DA52">
                      <a:alpha val="34000"/>
                    </a:srgbClr>
                  </a:gs>
                  <a:gs pos="70000">
                    <a:srgbClr val="A0DA52"/>
                  </a:gs>
                </a:gsLst>
              </a:gra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B468-415F-AD67-F416DF14F57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/>
              <a:lstStyle/>
              <a:p>
                <a:pPr>
                  <a:defRPr lang="zh-CN" sz="900" b="0" i="0" u="none" strike="noStrike" kern="1200" baseline="0">
                    <a:solidFill>
                      <a:schemeClr val="bg1"/>
                    </a:solidFill>
                    <a:latin typeface="思源黑体 CN Regular" panose="020B0500000000000000" pitchFamily="34" charset="-122"/>
                    <a:ea typeface="思源黑体 CN Regular" panose="020B0500000000000000" pitchFamily="34" charset="-122"/>
                    <a:cs typeface="+mn-cs"/>
                  </a:defRPr>
                </a:pPr>
                <a:endParaRPr lang="zh-CN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表格!$M$9:$M$13</c:f>
              <c:strCache>
                <c:ptCount val="5"/>
                <c:pt idx="0">
                  <c:v>职位40</c:v>
                </c:pt>
                <c:pt idx="1">
                  <c:v>职位29</c:v>
                </c:pt>
                <c:pt idx="2">
                  <c:v>职位25</c:v>
                </c:pt>
                <c:pt idx="3">
                  <c:v>职位36</c:v>
                </c:pt>
                <c:pt idx="4">
                  <c:v>职位21</c:v>
                </c:pt>
              </c:strCache>
            </c:strRef>
          </c:cat>
          <c:val>
            <c:numRef>
              <c:f>表格!$N$9:$N$13</c:f>
              <c:numCache>
                <c:formatCode>#,##0.0_ </c:formatCode>
                <c:ptCount val="5"/>
                <c:pt idx="0">
                  <c:v>16.942465753424656</c:v>
                </c:pt>
                <c:pt idx="1">
                  <c:v>15.093150684931507</c:v>
                </c:pt>
                <c:pt idx="2">
                  <c:v>13.084931506849315</c:v>
                </c:pt>
                <c:pt idx="3">
                  <c:v>11.386301369863014</c:v>
                </c:pt>
                <c:pt idx="4">
                  <c:v>11.227397260273973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468-415F-AD67-F416DF14F5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0"/>
        <c:axId val="94673328"/>
        <c:axId val="94681232"/>
      </c:barChart>
      <c:catAx>
        <c:axId val="94673328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思源黑体 CN Regular" panose="020B0500000000000000" pitchFamily="34" charset="-122"/>
                <a:ea typeface="思源黑体 CN Regular" panose="020B0500000000000000" pitchFamily="34" charset="-122"/>
                <a:cs typeface="+mn-cs"/>
              </a:defRPr>
            </a:pPr>
            <a:endParaRPr lang="zh-CN"/>
          </a:p>
        </c:txPr>
        <c:crossAx val="94681232"/>
        <c:crosses val="autoZero"/>
        <c:auto val="1"/>
        <c:lblAlgn val="ctr"/>
        <c:lblOffset val="100"/>
        <c:noMultiLvlLbl val="0"/>
      </c:catAx>
      <c:valAx>
        <c:axId val="94681232"/>
        <c:scaling>
          <c:orientation val="minMax"/>
        </c:scaling>
        <c:delete val="1"/>
        <c:axPos val="t"/>
        <c:majorGridlines>
          <c:spPr>
            <a:ln w="9525" cap="flat" cmpd="sng" algn="ctr">
              <a:solidFill>
                <a:srgbClr val="E7E6E6"/>
              </a:solidFill>
              <a:round/>
            </a:ln>
            <a:effectLst/>
          </c:spPr>
        </c:majorGridlines>
        <c:numFmt formatCode="#,##0.0_ " sourceLinked="1"/>
        <c:majorTickMark val="none"/>
        <c:minorTickMark val="none"/>
        <c:tickLblPos val="nextTo"/>
        <c:crossAx val="946733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zh-CN">
          <a:latin typeface="思源黑体 CN Regular" panose="020B0500000000000000" pitchFamily="34" charset="-122"/>
          <a:ea typeface="思源黑体 CN Regular" panose="020B0500000000000000" pitchFamily="34" charset="-122"/>
        </a:defRPr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lang="zh-CN"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思源黑体 CN Regular" panose="020B0500000000000000" pitchFamily="34" charset="-122"/>
                <a:ea typeface="思源黑体 CN Regular" panose="020B0500000000000000" pitchFamily="34" charset="-122"/>
                <a:cs typeface="+mn-cs"/>
              </a:defRPr>
            </a:pPr>
            <a:r>
              <a:rPr lang="zh-CN" altLang="en-US"/>
              <a:t>职位平均工龄</a:t>
            </a:r>
            <a:r>
              <a:rPr lang="en-US" altLang="zh-CN"/>
              <a:t>Bottom 5</a:t>
            </a:r>
            <a:endParaRPr lang="zh-CN" alt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zh-CN"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思源黑体 CN Regular" panose="020B0500000000000000" pitchFamily="34" charset="-122"/>
              <a:ea typeface="思源黑体 CN Regular" panose="020B0500000000000000" pitchFamily="34" charset="-122"/>
              <a:cs typeface="+mn-cs"/>
            </a:defRPr>
          </a:pPr>
          <a:endParaRPr lang="zh-CN"/>
        </a:p>
      </c:txPr>
    </c:title>
    <c:autoTitleDeleted val="0"/>
    <c:plotArea>
      <c:layout>
        <c:manualLayout>
          <c:layoutTarget val="inner"/>
          <c:xMode val="edge"/>
          <c:yMode val="edge"/>
          <c:x val="0.19097755120581"/>
          <c:y val="0.22257778951764601"/>
          <c:w val="0.78349692447580199"/>
          <c:h val="0.73492220155846699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表格!$N$17</c:f>
              <c:strCache>
                <c:ptCount val="1"/>
                <c:pt idx="0">
                  <c:v>平均工龄</c:v>
                </c:pt>
              </c:strCache>
            </c:strRef>
          </c:tx>
          <c:spPr>
            <a:gradFill>
              <a:gsLst>
                <a:gs pos="0">
                  <a:srgbClr val="5591C7">
                    <a:alpha val="34000"/>
                  </a:srgbClr>
                </a:gs>
                <a:gs pos="70000">
                  <a:srgbClr val="5591C7"/>
                </a:gs>
              </a:gsLst>
            </a:gradFill>
            <a:ln>
              <a:noFill/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invertIfNegative val="0"/>
          <c:dPt>
            <c:idx val="0"/>
            <c:invertIfNegative val="0"/>
            <c:bubble3D val="0"/>
            <c:spPr>
              <a:gradFill>
                <a:gsLst>
                  <a:gs pos="0">
                    <a:sysClr val="window" lastClr="FFFFFF">
                      <a:lumMod val="65000"/>
                      <a:alpha val="25000"/>
                    </a:sysClr>
                  </a:gs>
                  <a:gs pos="80000">
                    <a:sysClr val="window" lastClr="FFFFFF">
                      <a:lumMod val="65000"/>
                    </a:sysClr>
                  </a:gs>
                </a:gsLst>
              </a:gra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41AE-4068-B23A-D7B7F0153F14}"/>
              </c:ext>
            </c:extLst>
          </c:dPt>
          <c:dPt>
            <c:idx val="1"/>
            <c:invertIfNegative val="0"/>
            <c:bubble3D val="0"/>
            <c:spPr>
              <a:gradFill>
                <a:gsLst>
                  <a:gs pos="0">
                    <a:sysClr val="window" lastClr="FFFFFF">
                      <a:lumMod val="65000"/>
                      <a:alpha val="25000"/>
                    </a:sysClr>
                  </a:gs>
                  <a:gs pos="80000">
                    <a:sysClr val="window" lastClr="FFFFFF">
                      <a:lumMod val="65000"/>
                    </a:sysClr>
                  </a:gs>
                </a:gsLst>
              </a:gra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41AE-4068-B23A-D7B7F0153F14}"/>
              </c:ext>
            </c:extLst>
          </c:dPt>
          <c:dPt>
            <c:idx val="2"/>
            <c:invertIfNegative val="0"/>
            <c:bubble3D val="0"/>
            <c:spPr>
              <a:gradFill>
                <a:gsLst>
                  <a:gs pos="0">
                    <a:sysClr val="window" lastClr="FFFFFF">
                      <a:lumMod val="65000"/>
                      <a:alpha val="25000"/>
                    </a:sysClr>
                  </a:gs>
                  <a:gs pos="80000">
                    <a:sysClr val="window" lastClr="FFFFFF">
                      <a:lumMod val="65000"/>
                    </a:sysClr>
                  </a:gs>
                </a:gsLst>
              </a:gra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41AE-4068-B23A-D7B7F0153F1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/>
              <a:lstStyle/>
              <a:p>
                <a:pPr>
                  <a:defRPr lang="zh-CN" sz="900" b="0" i="0" u="none" strike="noStrike" kern="1200" baseline="0">
                    <a:solidFill>
                      <a:schemeClr val="bg1"/>
                    </a:solidFill>
                    <a:latin typeface="思源黑体 CN Regular" panose="020B0500000000000000" pitchFamily="34" charset="-122"/>
                    <a:ea typeface="思源黑体 CN Regular" panose="020B0500000000000000" pitchFamily="34" charset="-122"/>
                    <a:cs typeface="+mn-cs"/>
                  </a:defRPr>
                </a:pPr>
                <a:endParaRPr lang="zh-CN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表格!$M$18:$M$22</c:f>
              <c:strCache>
                <c:ptCount val="5"/>
                <c:pt idx="0">
                  <c:v>职位30</c:v>
                </c:pt>
                <c:pt idx="1">
                  <c:v>职位17</c:v>
                </c:pt>
                <c:pt idx="2">
                  <c:v>职位10</c:v>
                </c:pt>
                <c:pt idx="3">
                  <c:v>职位16</c:v>
                </c:pt>
                <c:pt idx="4">
                  <c:v>职位6</c:v>
                </c:pt>
              </c:strCache>
            </c:strRef>
          </c:cat>
          <c:val>
            <c:numRef>
              <c:f>表格!$N$18:$N$22</c:f>
              <c:numCache>
                <c:formatCode>#,##0.0_ </c:formatCode>
                <c:ptCount val="5"/>
                <c:pt idx="0">
                  <c:v>0.29863013698630136</c:v>
                </c:pt>
                <c:pt idx="1">
                  <c:v>0.41369863013698632</c:v>
                </c:pt>
                <c:pt idx="2">
                  <c:v>0.55342465753424652</c:v>
                </c:pt>
                <c:pt idx="3">
                  <c:v>0.55890410958904113</c:v>
                </c:pt>
                <c:pt idx="4">
                  <c:v>0.73150684931506849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1AE-4068-B23A-D7B7F0153F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0"/>
        <c:axId val="94673328"/>
        <c:axId val="94681232"/>
      </c:barChart>
      <c:catAx>
        <c:axId val="94673328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思源黑体 CN Regular" panose="020B0500000000000000" pitchFamily="34" charset="-122"/>
                <a:ea typeface="思源黑体 CN Regular" panose="020B0500000000000000" pitchFamily="34" charset="-122"/>
                <a:cs typeface="+mn-cs"/>
              </a:defRPr>
            </a:pPr>
            <a:endParaRPr lang="zh-CN"/>
          </a:p>
        </c:txPr>
        <c:crossAx val="94681232"/>
        <c:crosses val="autoZero"/>
        <c:auto val="1"/>
        <c:lblAlgn val="ctr"/>
        <c:lblOffset val="100"/>
        <c:noMultiLvlLbl val="0"/>
      </c:catAx>
      <c:valAx>
        <c:axId val="94681232"/>
        <c:scaling>
          <c:orientation val="minMax"/>
        </c:scaling>
        <c:delete val="1"/>
        <c:axPos val="t"/>
        <c:majorGridlines>
          <c:spPr>
            <a:ln w="9525" cap="flat" cmpd="sng" algn="ctr">
              <a:solidFill>
                <a:srgbClr val="E7E6E6"/>
              </a:solidFill>
              <a:round/>
            </a:ln>
            <a:effectLst/>
          </c:spPr>
        </c:majorGridlines>
        <c:numFmt formatCode="#,##0.0_ " sourceLinked="1"/>
        <c:majorTickMark val="none"/>
        <c:minorTickMark val="none"/>
        <c:tickLblPos val="nextTo"/>
        <c:crossAx val="946733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zh-CN">
          <a:latin typeface="思源黑体 CN Regular" panose="020B0500000000000000" pitchFamily="34" charset="-122"/>
          <a:ea typeface="思源黑体 CN Regular" panose="020B0500000000000000" pitchFamily="34" charset="-122"/>
        </a:defRPr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2.svg"/><Relationship Id="rId3" Type="http://schemas.openxmlformats.org/officeDocument/2006/relationships/chart" Target="../charts/chart3.xml"/><Relationship Id="rId7" Type="http://schemas.openxmlformats.org/officeDocument/2006/relationships/image" Target="../media/image1.png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docer.com/designer/detail/397517162" TargetMode="External"/><Relationship Id="rId2" Type="http://schemas.openxmlformats.org/officeDocument/2006/relationships/image" Target="../media/image4.png"/><Relationship Id="rId1" Type="http://schemas.openxmlformats.org/officeDocument/2006/relationships/image" Target="../media/image3.png"/><Relationship Id="rId6" Type="http://schemas.openxmlformats.org/officeDocument/2006/relationships/image" Target="../media/image7.png"/><Relationship Id="rId5" Type="http://schemas.openxmlformats.org/officeDocument/2006/relationships/image" Target="../media/image6.png"/><Relationship Id="rId4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0</xdr:colOff>
      <xdr:row>33</xdr:row>
      <xdr:rowOff>0</xdr:rowOff>
    </xdr:from>
    <xdr:to>
      <xdr:col>31</xdr:col>
      <xdr:colOff>69477</xdr:colOff>
      <xdr:row>33</xdr:row>
      <xdr:rowOff>312550</xdr:rowOff>
    </xdr:to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>
        <a:xfrm>
          <a:off x="10696575" y="8046085"/>
          <a:ext cx="297815" cy="312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7</xdr:col>
      <xdr:colOff>942976</xdr:colOff>
      <xdr:row>14</xdr:row>
      <xdr:rowOff>276224</xdr:rowOff>
    </xdr:to>
    <xdr:graphicFrame macro="">
      <xdr:nvGraphicFramePr>
        <xdr:cNvPr id="4" name="图表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0</xdr:colOff>
      <xdr:row>6</xdr:row>
      <xdr:rowOff>91327</xdr:rowOff>
    </xdr:from>
    <xdr:to>
      <xdr:col>11</xdr:col>
      <xdr:colOff>0</xdr:colOff>
      <xdr:row>14</xdr:row>
      <xdr:rowOff>276224</xdr:rowOff>
    </xdr:to>
    <xdr:graphicFrame macro="">
      <xdr:nvGraphicFramePr>
        <xdr:cNvPr id="5" name="图表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0</xdr:colOff>
      <xdr:row>16</xdr:row>
      <xdr:rowOff>0</xdr:rowOff>
    </xdr:from>
    <xdr:to>
      <xdr:col>11</xdr:col>
      <xdr:colOff>1</xdr:colOff>
      <xdr:row>24</xdr:row>
      <xdr:rowOff>0</xdr:rowOff>
    </xdr:to>
    <xdr:graphicFrame macro="">
      <xdr:nvGraphicFramePr>
        <xdr:cNvPr id="6" name="图表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</xdr:col>
      <xdr:colOff>0</xdr:colOff>
      <xdr:row>16</xdr:row>
      <xdr:rowOff>0</xdr:rowOff>
    </xdr:from>
    <xdr:to>
      <xdr:col>7</xdr:col>
      <xdr:colOff>942976</xdr:colOff>
      <xdr:row>24</xdr:row>
      <xdr:rowOff>0</xdr:rowOff>
    </xdr:to>
    <xdr:graphicFrame macro="">
      <xdr:nvGraphicFramePr>
        <xdr:cNvPr id="7" name="图表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85725</xdr:colOff>
      <xdr:row>6</xdr:row>
      <xdr:rowOff>100852</xdr:rowOff>
    </xdr:from>
    <xdr:to>
      <xdr:col>14</xdr:col>
      <xdr:colOff>0</xdr:colOff>
      <xdr:row>15</xdr:row>
      <xdr:rowOff>-1</xdr:rowOff>
    </xdr:to>
    <xdr:graphicFrame macro="">
      <xdr:nvGraphicFramePr>
        <xdr:cNvPr id="8" name="图表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11</xdr:col>
      <xdr:colOff>89647</xdr:colOff>
      <xdr:row>16</xdr:row>
      <xdr:rowOff>0</xdr:rowOff>
    </xdr:from>
    <xdr:to>
      <xdr:col>14</xdr:col>
      <xdr:colOff>0</xdr:colOff>
      <xdr:row>24</xdr:row>
      <xdr:rowOff>0</xdr:rowOff>
    </xdr:to>
    <xdr:graphicFrame macro="">
      <xdr:nvGraphicFramePr>
        <xdr:cNvPr id="9" name="图表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3</xdr:col>
      <xdr:colOff>55245</xdr:colOff>
      <xdr:row>3</xdr:row>
      <xdr:rowOff>36830</xdr:rowOff>
    </xdr:from>
    <xdr:to>
      <xdr:col>3</xdr:col>
      <xdr:colOff>661035</xdr:colOff>
      <xdr:row>4</xdr:row>
      <xdr:rowOff>196215</xdr:rowOff>
    </xdr:to>
    <xdr:pic>
      <xdr:nvPicPr>
        <xdr:cNvPr id="10" name="图片 9" descr="333437323831333b333530343431343bcdc5b6d3b9dcc0ed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96DAC541-7B7A-43D3-8B79-37D633B846F1}">
              <asvg:svgBlip xmlns:asvg="http://schemas.microsoft.com/office/drawing/2016/SVG/main" r:embed="rId8"/>
            </a:ext>
          </a:extLst>
        </a:blip>
        <a:stretch>
          <a:fillRect/>
        </a:stretch>
      </xdr:blipFill>
      <xdr:spPr>
        <a:xfrm>
          <a:off x="407670" y="297180"/>
          <a:ext cx="605790" cy="62611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22</xdr:col>
      <xdr:colOff>0</xdr:colOff>
      <xdr:row>59</xdr:row>
      <xdr:rowOff>-1</xdr:rowOff>
    </xdr:to>
    <xdr:sp macro="" textlink="">
      <xdr:nvSpPr>
        <xdr:cNvPr id="2" name="矩形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152400" y="238125"/>
          <a:ext cx="14201775" cy="13877290"/>
        </a:xfrm>
        <a:prstGeom prst="rect">
          <a:avLst/>
        </a:prstGeom>
        <a:solidFill>
          <a:schemeClr val="bg1"/>
        </a:solidFill>
        <a:ln>
          <a:noFill/>
        </a:ln>
        <a:effectLst>
          <a:outerShdw blurRad="152400" algn="ctr" rotWithShape="0">
            <a:prstClr val="black">
              <a:alpha val="25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zh-CN" altLang="en-US" sz="3600">
            <a:latin typeface="思源黑体 CN Regular" panose="020B0500000000000000" pitchFamily="34" charset="-122"/>
            <a:ea typeface="思源黑体 CN Regular" panose="020B0500000000000000" pitchFamily="34" charset="-122"/>
            <a:cs typeface="思源黑体 CN Regular" panose="020B0500000000000000" pitchFamily="34" charset="-122"/>
          </a:endParaRPr>
        </a:p>
      </xdr:txBody>
    </xdr:sp>
    <xdr:clientData/>
  </xdr:twoCellAnchor>
  <xdr:oneCellAnchor>
    <xdr:from>
      <xdr:col>1</xdr:col>
      <xdr:colOff>315595</xdr:colOff>
      <xdr:row>25</xdr:row>
      <xdr:rowOff>53975</xdr:rowOff>
    </xdr:from>
    <xdr:ext cx="3063875" cy="1252855"/>
    <xdr:pic>
      <xdr:nvPicPr>
        <xdr:cNvPr id="3" name="图片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7995" y="6007100"/>
          <a:ext cx="3063875" cy="1252855"/>
        </a:xfrm>
        <a:prstGeom prst="rect">
          <a:avLst/>
        </a:prstGeom>
        <a:noFill/>
        <a:ln w="9525">
          <a:noFill/>
        </a:ln>
      </xdr:spPr>
    </xdr:pic>
    <xdr:clientData/>
  </xdr:oneCellAnchor>
  <xdr:twoCellAnchor>
    <xdr:from>
      <xdr:col>1</xdr:col>
      <xdr:colOff>4594</xdr:colOff>
      <xdr:row>2</xdr:row>
      <xdr:rowOff>137795</xdr:rowOff>
    </xdr:from>
    <xdr:to>
      <xdr:col>8</xdr:col>
      <xdr:colOff>28575</xdr:colOff>
      <xdr:row>6</xdr:row>
      <xdr:rowOff>208339</xdr:rowOff>
    </xdr:to>
    <xdr:grpSp>
      <xdr:nvGrpSpPr>
        <xdr:cNvPr id="4" name="组合 102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GrpSpPr/>
      </xdr:nvGrpSpPr>
      <xdr:grpSpPr>
        <a:xfrm>
          <a:off x="156994" y="614045"/>
          <a:ext cx="4757906" cy="1023044"/>
          <a:chOff x="-48" y="701"/>
          <a:chExt cx="6845" cy="1229"/>
        </a:xfrm>
      </xdr:grpSpPr>
      <xdr:sp macro="" textlink="">
        <xdr:nvSpPr>
          <xdr:cNvPr id="5" name="矩形 4">
            <a:extLst>
              <a:ext uri="{FF2B5EF4-FFF2-40B4-BE49-F238E27FC236}">
                <a16:creationId xmlns:a16="http://schemas.microsoft.com/office/drawing/2014/main" id="{00000000-0008-0000-0100-000005000000}"/>
              </a:ext>
            </a:extLst>
          </xdr:cNvPr>
          <xdr:cNvSpPr/>
        </xdr:nvSpPr>
        <xdr:spPr>
          <a:xfrm>
            <a:off x="-48" y="717"/>
            <a:ext cx="170" cy="737"/>
          </a:xfrm>
          <a:prstGeom prst="rect">
            <a:avLst/>
          </a:prstGeom>
          <a:solidFill>
            <a:srgbClr val="FF2832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</xdr:sp>
      <xdr:sp macro="" textlink="">
        <xdr:nvSpPr>
          <xdr:cNvPr id="6" name="文本框 5">
            <a:extLst>
              <a:ext uri="{FF2B5EF4-FFF2-40B4-BE49-F238E27FC236}">
                <a16:creationId xmlns:a16="http://schemas.microsoft.com/office/drawing/2014/main" id="{00000000-0008-0000-0100-000006000000}"/>
              </a:ext>
            </a:extLst>
          </xdr:cNvPr>
          <xdr:cNvSpPr txBox="1"/>
        </xdr:nvSpPr>
        <xdr:spPr>
          <a:xfrm>
            <a:off x="166" y="701"/>
            <a:ext cx="6631" cy="1036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/>
          <a:p>
            <a:pPr marL="0" algn="l" eaLnBrk="1"/>
            <a:r>
              <a:rPr lang="en-US" altLang="zh-CN" sz="2600" b="1" kern="1200">
                <a:solidFill>
                  <a:srgbClr val="222222"/>
                </a:solidFill>
                <a:latin typeface="思源黑体 CN Regular" panose="020B0500000000000000" pitchFamily="34" charset="-122"/>
                <a:ea typeface="思源黑体 CN Regular" panose="020B0500000000000000" pitchFamily="34" charset="-122"/>
                <a:cs typeface="Times New Roman" panose="02020603050405020304" pitchFamily="12"/>
                <a:sym typeface="Times New Roman" panose="02020603050405020304" pitchFamily="12"/>
              </a:rPr>
              <a:t>稻壳儿</a:t>
            </a:r>
            <a:r>
              <a:rPr lang="zh-CN" altLang="en-US" sz="2600" b="1" kern="1200">
                <a:solidFill>
                  <a:srgbClr val="222222"/>
                </a:solidFill>
                <a:latin typeface="思源黑体 CN Regular" panose="020B0500000000000000" pitchFamily="34" charset="-122"/>
                <a:ea typeface="思源黑体 CN Regular" panose="020B0500000000000000" pitchFamily="34" charset="-122"/>
                <a:cs typeface="Times New Roman" panose="02020603050405020304" pitchFamily="12"/>
                <a:sym typeface="Times New Roman" panose="02020603050405020304" pitchFamily="12"/>
              </a:rPr>
              <a:t>表格</a:t>
            </a:r>
            <a:r>
              <a:rPr lang="en-US" altLang="zh-CN" sz="2600" b="1" kern="1200">
                <a:solidFill>
                  <a:srgbClr val="222222"/>
                </a:solidFill>
                <a:latin typeface="思源黑体 CN Regular" panose="020B0500000000000000" pitchFamily="34" charset="-122"/>
                <a:ea typeface="思源黑体 CN Regular" panose="020B0500000000000000" pitchFamily="34" charset="-122"/>
                <a:cs typeface="Times New Roman" panose="02020603050405020304" pitchFamily="12"/>
                <a:sym typeface="Times New Roman" panose="02020603050405020304" pitchFamily="12"/>
              </a:rPr>
              <a:t>模板使用说明</a:t>
            </a:r>
            <a:endParaRPr lang="en-US" altLang="zh-CN" sz="2600" kern="100">
              <a:latin typeface="思源黑体 CN Regular" panose="020B0500000000000000" pitchFamily="34" charset="-122"/>
              <a:ea typeface="思源黑体 CN Regular" panose="020B0500000000000000" pitchFamily="34" charset="-122"/>
              <a:cs typeface="Times New Roman" panose="02020603050405020304" pitchFamily="12"/>
              <a:sym typeface="Times New Roman" panose="02020603050405020304" pitchFamily="12"/>
            </a:endParaRPr>
          </a:p>
        </xdr:txBody>
      </xdr:sp>
      <xdr:sp macro="" textlink="">
        <xdr:nvSpPr>
          <xdr:cNvPr id="7" name="文本框 6">
            <a:extLst>
              <a:ext uri="{FF2B5EF4-FFF2-40B4-BE49-F238E27FC236}">
                <a16:creationId xmlns:a16="http://schemas.microsoft.com/office/drawing/2014/main" id="{00000000-0008-0000-0100-000007000000}"/>
              </a:ext>
            </a:extLst>
          </xdr:cNvPr>
          <xdr:cNvSpPr txBox="1"/>
        </xdr:nvSpPr>
        <xdr:spPr>
          <a:xfrm>
            <a:off x="74" y="1481"/>
            <a:ext cx="5912" cy="44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/>
          <a:p>
            <a:pPr marL="0" algn="l" eaLnBrk="1"/>
            <a:r>
              <a:rPr lang="en-US" altLang="zh-CN" sz="1200" kern="1200">
                <a:solidFill>
                  <a:srgbClr val="222222">
                    <a:alpha val="60000"/>
                  </a:srgbClr>
                </a:solidFill>
                <a:latin typeface="思源黑体 CN Regular" panose="020B0500000000000000" pitchFamily="34" charset="-122"/>
                <a:ea typeface="思源黑体 CN Regular" panose="020B0500000000000000" pitchFamily="34" charset="-122"/>
                <a:cs typeface="Times New Roman" panose="02020603050405020304" pitchFamily="12"/>
                <a:sym typeface="Times New Roman" panose="02020603050405020304" pitchFamily="12"/>
              </a:rPr>
              <a:t>（本页为说明页，用户使用模板时可删除本页内容）</a:t>
            </a:r>
          </a:p>
        </xdr:txBody>
      </xdr:sp>
    </xdr:grpSp>
    <xdr:clientData/>
  </xdr:twoCellAnchor>
  <xdr:twoCellAnchor>
    <xdr:from>
      <xdr:col>1</xdr:col>
      <xdr:colOff>214630</xdr:colOff>
      <xdr:row>8</xdr:row>
      <xdr:rowOff>12390</xdr:rowOff>
    </xdr:from>
    <xdr:to>
      <xdr:col>7</xdr:col>
      <xdr:colOff>152292</xdr:colOff>
      <xdr:row>12</xdr:row>
      <xdr:rowOff>87936</xdr:rowOff>
    </xdr:to>
    <xdr:grpSp>
      <xdr:nvGrpSpPr>
        <xdr:cNvPr id="8" name="组合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GrpSpPr/>
      </xdr:nvGrpSpPr>
      <xdr:grpSpPr>
        <a:xfrm>
          <a:off x="367030" y="1917390"/>
          <a:ext cx="3995312" cy="1028046"/>
          <a:chOff x="1212" y="2209"/>
          <a:chExt cx="5663" cy="1265"/>
        </a:xfrm>
      </xdr:grpSpPr>
      <xdr:sp macro="" textlink="">
        <xdr:nvSpPr>
          <xdr:cNvPr id="9" name="文本框 8">
            <a:extLst>
              <a:ext uri="{FF2B5EF4-FFF2-40B4-BE49-F238E27FC236}">
                <a16:creationId xmlns:a16="http://schemas.microsoft.com/office/drawing/2014/main" id="{00000000-0008-0000-0100-000009000000}"/>
              </a:ext>
            </a:extLst>
          </xdr:cNvPr>
          <xdr:cNvSpPr txBox="1"/>
        </xdr:nvSpPr>
        <xdr:spPr>
          <a:xfrm>
            <a:off x="1212" y="2209"/>
            <a:ext cx="1553" cy="126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/>
          <a:p>
            <a:pPr marL="0" algn="l" eaLnBrk="1"/>
            <a:r>
              <a:rPr lang="en-US" altLang="zh-CN" sz="4000" b="1" kern="1200">
                <a:solidFill>
                  <a:srgbClr val="FF2832"/>
                </a:solidFill>
                <a:latin typeface="思源黑体 CN Regular" panose="020B0500000000000000" pitchFamily="34" charset="-122"/>
                <a:ea typeface="思源黑体 CN Regular" panose="020B0500000000000000" pitchFamily="34" charset="-122"/>
                <a:cs typeface="Times New Roman" panose="02020603050405020304" pitchFamily="12"/>
                <a:sym typeface="Times New Roman" panose="02020603050405020304" pitchFamily="12"/>
              </a:rPr>
              <a:t>01</a:t>
            </a:r>
          </a:p>
        </xdr:txBody>
      </xdr:sp>
      <xdr:sp macro="" textlink="">
        <xdr:nvSpPr>
          <xdr:cNvPr id="10" name="文本框 9">
            <a:extLst>
              <a:ext uri="{FF2B5EF4-FFF2-40B4-BE49-F238E27FC236}">
                <a16:creationId xmlns:a16="http://schemas.microsoft.com/office/drawing/2014/main" id="{00000000-0008-0000-0100-00000A000000}"/>
              </a:ext>
            </a:extLst>
          </xdr:cNvPr>
          <xdr:cNvSpPr txBox="1"/>
        </xdr:nvSpPr>
        <xdr:spPr>
          <a:xfrm>
            <a:off x="2218" y="2326"/>
            <a:ext cx="4657" cy="1035"/>
          </a:xfrm>
          <a:prstGeom prst="rect">
            <a:avLst/>
          </a:prstGeom>
          <a:noFill/>
        </xdr:spPr>
        <xdr:txBody>
          <a:bodyPr wrap="square" rtlCol="0" anchor="ctr" anchorCtr="0">
            <a:spAutoFit/>
          </a:bodyPr>
          <a:lstStyle/>
          <a:p>
            <a:pPr marL="0" algn="l" eaLnBrk="1">
              <a:buClrTx/>
              <a:buSzTx/>
              <a:buFontTx/>
            </a:pPr>
            <a:r>
              <a:rPr lang="en-US" altLang="zh-CN" sz="3200" b="1" kern="1200">
                <a:solidFill>
                  <a:srgbClr val="222222"/>
                </a:solidFill>
                <a:latin typeface="思源黑体 CN Regular" panose="020B0500000000000000" pitchFamily="34" charset="-122"/>
                <a:ea typeface="思源黑体 CN Regular" panose="020B0500000000000000" pitchFamily="34" charset="-122"/>
                <a:cs typeface="Times New Roman" panose="02020603050405020304" pitchFamily="12"/>
                <a:sym typeface="Times New Roman" panose="02020603050405020304" pitchFamily="12"/>
              </a:rPr>
              <a:t>基础操作</a:t>
            </a:r>
            <a:r>
              <a:rPr lang="zh-CN" altLang="en-US" sz="3200" b="1" kern="1200">
                <a:solidFill>
                  <a:srgbClr val="222222"/>
                </a:solidFill>
                <a:latin typeface="思源黑体 CN Regular" panose="020B0500000000000000" pitchFamily="34" charset="-122"/>
                <a:ea typeface="思源黑体 CN Regular" panose="020B0500000000000000" pitchFamily="34" charset="-122"/>
                <a:cs typeface="Times New Roman" panose="02020603050405020304" pitchFamily="12"/>
                <a:sym typeface="Times New Roman" panose="02020603050405020304" pitchFamily="12"/>
              </a:rPr>
              <a:t>指南</a:t>
            </a:r>
            <a:endParaRPr lang="en-US" altLang="zh-CN" sz="3200" b="1" kern="1200">
              <a:solidFill>
                <a:srgbClr val="222222"/>
              </a:solidFill>
              <a:latin typeface="思源黑体 CN Regular" panose="020B0500000000000000" pitchFamily="34" charset="-122"/>
              <a:ea typeface="思源黑体 CN Regular" panose="020B0500000000000000" pitchFamily="34" charset="-122"/>
              <a:cs typeface="Times New Roman" panose="02020603050405020304" pitchFamily="12"/>
              <a:sym typeface="Times New Roman" panose="02020603050405020304" pitchFamily="12"/>
            </a:endParaRPr>
          </a:p>
        </xdr:txBody>
      </xdr:sp>
    </xdr:grpSp>
    <xdr:clientData/>
  </xdr:twoCellAnchor>
  <xdr:twoCellAnchor>
    <xdr:from>
      <xdr:col>9</xdr:col>
      <xdr:colOff>97790</xdr:colOff>
      <xdr:row>11</xdr:row>
      <xdr:rowOff>81280</xdr:rowOff>
    </xdr:from>
    <xdr:to>
      <xdr:col>9</xdr:col>
      <xdr:colOff>97790</xdr:colOff>
      <xdr:row>50</xdr:row>
      <xdr:rowOff>56029</xdr:rowOff>
    </xdr:to>
    <xdr:cxnSp macro="">
      <xdr:nvCxnSpPr>
        <xdr:cNvPr id="11" name="直接连接符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CxnSpPr/>
      </xdr:nvCxnSpPr>
      <xdr:spPr>
        <a:xfrm>
          <a:off x="5660390" y="2700655"/>
          <a:ext cx="0" cy="9261475"/>
        </a:xfrm>
        <a:prstGeom prst="line">
          <a:avLst/>
        </a:prstGeom>
        <a:ln w="9525">
          <a:solidFill>
            <a:srgbClr val="222222">
              <a:alpha val="8000"/>
            </a:srgb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498475</xdr:colOff>
      <xdr:row>8</xdr:row>
      <xdr:rowOff>14928</xdr:rowOff>
    </xdr:from>
    <xdr:to>
      <xdr:col>14</xdr:col>
      <xdr:colOff>369570</xdr:colOff>
      <xdr:row>24</xdr:row>
      <xdr:rowOff>166803</xdr:rowOff>
    </xdr:to>
    <xdr:grpSp>
      <xdr:nvGrpSpPr>
        <xdr:cNvPr id="12" name="组合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GrpSpPr/>
      </xdr:nvGrpSpPr>
      <xdr:grpSpPr>
        <a:xfrm>
          <a:off x="6061075" y="1919928"/>
          <a:ext cx="3252470" cy="3961875"/>
          <a:chOff x="8439" y="3703"/>
          <a:chExt cx="4611" cy="4743"/>
        </a:xfrm>
      </xdr:grpSpPr>
      <xdr:grpSp>
        <xdr:nvGrpSpPr>
          <xdr:cNvPr id="13" name="组合 32">
            <a:extLst>
              <a:ext uri="{FF2B5EF4-FFF2-40B4-BE49-F238E27FC236}">
                <a16:creationId xmlns:a16="http://schemas.microsoft.com/office/drawing/2014/main" id="{00000000-0008-0000-0100-00000D000000}"/>
              </a:ext>
            </a:extLst>
          </xdr:cNvPr>
          <xdr:cNvGrpSpPr/>
        </xdr:nvGrpSpPr>
        <xdr:grpSpPr>
          <a:xfrm>
            <a:off x="8722" y="5933"/>
            <a:ext cx="4328" cy="2513"/>
            <a:chOff x="11008" y="5211"/>
            <a:chExt cx="4828" cy="2544"/>
          </a:xfrm>
        </xdr:grpSpPr>
        <xdr:cxnSp macro="">
          <xdr:nvCxnSpPr>
            <xdr:cNvPr id="24" name="直接连接符 23">
              <a:extLst>
                <a:ext uri="{FF2B5EF4-FFF2-40B4-BE49-F238E27FC236}">
                  <a16:creationId xmlns:a16="http://schemas.microsoft.com/office/drawing/2014/main" id="{00000000-0008-0000-0100-000018000000}"/>
                </a:ext>
              </a:extLst>
            </xdr:cNvPr>
            <xdr:cNvCxnSpPr/>
          </xdr:nvCxnSpPr>
          <xdr:spPr>
            <a:xfrm>
              <a:off x="11017" y="6436"/>
              <a:ext cx="4819" cy="0"/>
            </a:xfrm>
            <a:prstGeom prst="line">
              <a:avLst/>
            </a:prstGeom>
            <a:ln w="12700">
              <a:solidFill>
                <a:srgbClr val="222222">
                  <a:alpha val="10000"/>
                </a:srgbClr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5" name="直接连接符 24">
              <a:extLst>
                <a:ext uri="{FF2B5EF4-FFF2-40B4-BE49-F238E27FC236}">
                  <a16:creationId xmlns:a16="http://schemas.microsoft.com/office/drawing/2014/main" id="{00000000-0008-0000-0100-000019000000}"/>
                </a:ext>
              </a:extLst>
            </xdr:cNvPr>
            <xdr:cNvCxnSpPr/>
          </xdr:nvCxnSpPr>
          <xdr:spPr>
            <a:xfrm>
              <a:off x="11008" y="5211"/>
              <a:ext cx="4819" cy="0"/>
            </a:xfrm>
            <a:prstGeom prst="line">
              <a:avLst/>
            </a:prstGeom>
            <a:ln w="12700">
              <a:solidFill>
                <a:srgbClr val="222222">
                  <a:alpha val="10000"/>
                </a:srgbClr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6" name="直接连接符 25">
              <a:extLst>
                <a:ext uri="{FF2B5EF4-FFF2-40B4-BE49-F238E27FC236}">
                  <a16:creationId xmlns:a16="http://schemas.microsoft.com/office/drawing/2014/main" id="{00000000-0008-0000-0100-00001A000000}"/>
                </a:ext>
              </a:extLst>
            </xdr:cNvPr>
            <xdr:cNvCxnSpPr/>
          </xdr:nvCxnSpPr>
          <xdr:spPr>
            <a:xfrm>
              <a:off x="11017" y="7755"/>
              <a:ext cx="4819" cy="0"/>
            </a:xfrm>
            <a:prstGeom prst="line">
              <a:avLst/>
            </a:prstGeom>
            <a:ln w="12700">
              <a:solidFill>
                <a:srgbClr val="222222">
                  <a:alpha val="10000"/>
                </a:srgbClr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14" name="组合 34">
            <a:extLst>
              <a:ext uri="{FF2B5EF4-FFF2-40B4-BE49-F238E27FC236}">
                <a16:creationId xmlns:a16="http://schemas.microsoft.com/office/drawing/2014/main" id="{00000000-0008-0000-0100-00000E000000}"/>
              </a:ext>
            </a:extLst>
          </xdr:cNvPr>
          <xdr:cNvGrpSpPr/>
        </xdr:nvGrpSpPr>
        <xdr:grpSpPr>
          <a:xfrm>
            <a:off x="8439" y="3703"/>
            <a:ext cx="3998" cy="4618"/>
            <a:chOff x="10730" y="2878"/>
            <a:chExt cx="3979" cy="4676"/>
          </a:xfrm>
        </xdr:grpSpPr>
        <xdr:sp macro="" textlink="">
          <xdr:nvSpPr>
            <xdr:cNvPr id="15" name="文本框 14">
              <a:extLst>
                <a:ext uri="{FF2B5EF4-FFF2-40B4-BE49-F238E27FC236}">
                  <a16:creationId xmlns:a16="http://schemas.microsoft.com/office/drawing/2014/main" id="{00000000-0008-0000-0100-00000F000000}"/>
                </a:ext>
              </a:extLst>
            </xdr:cNvPr>
            <xdr:cNvSpPr txBox="1"/>
          </xdr:nvSpPr>
          <xdr:spPr>
            <a:xfrm>
              <a:off x="10887" y="5331"/>
              <a:ext cx="2286" cy="420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/>
            <a:p>
              <a:pPr marL="0" algn="l" eaLnBrk="1"/>
              <a:r>
                <a:rPr lang="zh-CN" altLang="en-US" sz="1000" kern="1200">
                  <a:solidFill>
                    <a:srgbClr val="222222">
                      <a:alpha val="60000"/>
                    </a:srgbClr>
                  </a:solidFill>
                  <a:latin typeface="思源黑体 Regular" panose="020B0500000000000000" pitchFamily="34" charset="-122"/>
                  <a:ea typeface="思源黑体 Regular" panose="020B0500000000000000" pitchFamily="34" charset="-122"/>
                  <a:cs typeface="Times New Roman" panose="02020603050405020304" pitchFamily="12"/>
                  <a:sym typeface="Times New Roman" panose="02020603050405020304" pitchFamily="12"/>
                </a:rPr>
                <a:t>中文</a:t>
              </a:r>
              <a:r>
                <a:rPr lang="en-US" altLang="zh-CN" sz="1000" kern="1200">
                  <a:solidFill>
                    <a:srgbClr val="222222">
                      <a:alpha val="60000"/>
                    </a:srgbClr>
                  </a:solidFill>
                  <a:latin typeface="思源黑体 Regular" panose="020B0500000000000000" pitchFamily="34" charset="-122"/>
                  <a:ea typeface="思源黑体 Regular" panose="020B0500000000000000" pitchFamily="34" charset="-122"/>
                  <a:cs typeface="Times New Roman" panose="02020603050405020304" pitchFamily="12"/>
                  <a:sym typeface="Times New Roman" panose="02020603050405020304" pitchFamily="12"/>
                </a:rPr>
                <a:t>｜字体名称</a:t>
              </a:r>
            </a:p>
          </xdr:txBody>
        </xdr:sp>
        <xdr:sp macro="" textlink="">
          <xdr:nvSpPr>
            <xdr:cNvPr id="16" name="文本框 15">
              <a:extLst>
                <a:ext uri="{FF2B5EF4-FFF2-40B4-BE49-F238E27FC236}">
                  <a16:creationId xmlns:a16="http://schemas.microsoft.com/office/drawing/2014/main" id="{00000000-0008-0000-0100-000010000000}"/>
                </a:ext>
              </a:extLst>
            </xdr:cNvPr>
            <xdr:cNvSpPr txBox="1"/>
          </xdr:nvSpPr>
          <xdr:spPr>
            <a:xfrm>
              <a:off x="10857" y="5752"/>
              <a:ext cx="3098" cy="517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/>
            <a:p>
              <a:pPr marL="0" algn="l" eaLnBrk="1"/>
              <a:r>
                <a:rPr lang="zh-CN" altLang="en-US" sz="1400" kern="100">
                  <a:latin typeface="思源黑体 CN Medium" panose="020B0600000000000000" pitchFamily="34" charset="-122"/>
                  <a:ea typeface="思源黑体 CN Medium" panose="020B0600000000000000" pitchFamily="34" charset="-122"/>
                  <a:cs typeface="Times New Roman" panose="02020603050405020304" pitchFamily="12"/>
                  <a:sym typeface="Times New Roman" panose="02020603050405020304" pitchFamily="12"/>
                </a:rPr>
                <a:t>思源黑体 </a:t>
              </a:r>
              <a:r>
                <a:rPr lang="en-US" altLang="zh-CN" sz="1400" kern="100">
                  <a:latin typeface="思源黑体 CN Medium" panose="020B0600000000000000" pitchFamily="34" charset="-122"/>
                  <a:ea typeface="思源黑体 CN Medium" panose="020B0600000000000000" pitchFamily="34" charset="-122"/>
                  <a:cs typeface="Times New Roman" panose="02020603050405020304" pitchFamily="12"/>
                  <a:sym typeface="Times New Roman" panose="02020603050405020304" pitchFamily="12"/>
                </a:rPr>
                <a:t>CN Medium</a:t>
              </a:r>
              <a:endParaRPr lang="zh-CN" altLang="en-US" sz="1400" kern="100">
                <a:latin typeface="思源黑体 CN Medium" panose="020B0600000000000000" pitchFamily="34" charset="-122"/>
                <a:ea typeface="思源黑体 CN Medium" panose="020B0600000000000000" pitchFamily="34" charset="-122"/>
                <a:cs typeface="Times New Roman" panose="02020603050405020304" pitchFamily="12"/>
                <a:sym typeface="Times New Roman" panose="02020603050405020304" pitchFamily="12"/>
              </a:endParaRPr>
            </a:p>
          </xdr:txBody>
        </xdr:sp>
        <xdr:sp macro="" textlink="">
          <xdr:nvSpPr>
            <xdr:cNvPr id="17" name="文本框 16">
              <a:extLst>
                <a:ext uri="{FF2B5EF4-FFF2-40B4-BE49-F238E27FC236}">
                  <a16:creationId xmlns:a16="http://schemas.microsoft.com/office/drawing/2014/main" id="{00000000-0008-0000-0100-000011000000}"/>
                </a:ext>
              </a:extLst>
            </xdr:cNvPr>
            <xdr:cNvSpPr txBox="1"/>
          </xdr:nvSpPr>
          <xdr:spPr>
            <a:xfrm>
              <a:off x="10892" y="4100"/>
              <a:ext cx="1702" cy="463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/>
            <a:p>
              <a:pPr marL="0" algn="l" eaLnBrk="1"/>
              <a:r>
                <a:rPr lang="en-US" altLang="zh-CN" sz="1000" kern="1200">
                  <a:solidFill>
                    <a:srgbClr val="222222">
                      <a:alpha val="60000"/>
                    </a:srgbClr>
                  </a:solidFill>
                  <a:latin typeface="思源黑体 Regular" panose="020B0500000000000000" pitchFamily="34" charset="-122"/>
                  <a:ea typeface="思源黑体 Regular" panose="020B0500000000000000" pitchFamily="34" charset="-122"/>
                  <a:cs typeface="Times New Roman" panose="02020603050405020304" pitchFamily="12"/>
                  <a:sym typeface="Times New Roman" panose="02020603050405020304" pitchFamily="12"/>
                </a:rPr>
                <a:t>中文｜字体名称</a:t>
              </a:r>
            </a:p>
          </xdr:txBody>
        </xdr:sp>
        <xdr:sp macro="" textlink="">
          <xdr:nvSpPr>
            <xdr:cNvPr id="18" name="文本框 17">
              <a:extLst>
                <a:ext uri="{FF2B5EF4-FFF2-40B4-BE49-F238E27FC236}">
                  <a16:creationId xmlns:a16="http://schemas.microsoft.com/office/drawing/2014/main" id="{00000000-0008-0000-0100-000012000000}"/>
                </a:ext>
              </a:extLst>
            </xdr:cNvPr>
            <xdr:cNvSpPr txBox="1"/>
          </xdr:nvSpPr>
          <xdr:spPr>
            <a:xfrm>
              <a:off x="10848" y="4522"/>
              <a:ext cx="3052" cy="542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/>
            <a:p>
              <a:pPr marL="0" algn="l" eaLnBrk="1"/>
              <a:r>
                <a:rPr lang="zh-CN" altLang="en-US" sz="1400" kern="100">
                  <a:latin typeface="思源黑体 CN Bold" panose="020B0800000000000000" pitchFamily="34" charset="-122"/>
                  <a:ea typeface="思源黑体 CN Bold" panose="020B0800000000000000" pitchFamily="34" charset="-122"/>
                  <a:cs typeface="Times New Roman" panose="02020603050405020304" pitchFamily="12"/>
                  <a:sym typeface="Times New Roman" panose="02020603050405020304" pitchFamily="12"/>
                </a:rPr>
                <a:t>思源黑体 </a:t>
              </a:r>
              <a:r>
                <a:rPr lang="en-US" altLang="zh-CN" sz="1400" kern="100">
                  <a:latin typeface="思源黑体 CN Bold" panose="020B0800000000000000" pitchFamily="34" charset="-122"/>
                  <a:ea typeface="思源黑体 CN Bold" panose="020B0800000000000000" pitchFamily="34" charset="-122"/>
                  <a:cs typeface="Times New Roman" panose="02020603050405020304" pitchFamily="12"/>
                  <a:sym typeface="Times New Roman" panose="02020603050405020304" pitchFamily="12"/>
                </a:rPr>
                <a:t>CN Bold</a:t>
              </a:r>
              <a:endParaRPr lang="zh-CN" altLang="en-US" sz="1400" kern="100">
                <a:latin typeface="思源黑体 CN Bold" panose="020B0800000000000000" pitchFamily="34" charset="-122"/>
                <a:ea typeface="思源黑体 CN Bold" panose="020B0800000000000000" pitchFamily="34" charset="-122"/>
                <a:cs typeface="Times New Roman" panose="02020603050405020304" pitchFamily="12"/>
                <a:sym typeface="Times New Roman" panose="02020603050405020304" pitchFamily="12"/>
              </a:endParaRPr>
            </a:p>
          </xdr:txBody>
        </xdr:sp>
        <xdr:grpSp>
          <xdr:nvGrpSpPr>
            <xdr:cNvPr id="19" name="组合 18">
              <a:extLst>
                <a:ext uri="{FF2B5EF4-FFF2-40B4-BE49-F238E27FC236}">
                  <a16:creationId xmlns:a16="http://schemas.microsoft.com/office/drawing/2014/main" id="{00000000-0008-0000-0100-000013000000}"/>
                </a:ext>
              </a:extLst>
            </xdr:cNvPr>
            <xdr:cNvGrpSpPr/>
          </xdr:nvGrpSpPr>
          <xdr:grpSpPr>
            <a:xfrm>
              <a:off x="10730" y="2878"/>
              <a:ext cx="3979" cy="1336"/>
              <a:chOff x="1046" y="2210"/>
              <a:chExt cx="3979" cy="1336"/>
            </a:xfrm>
          </xdr:grpSpPr>
          <xdr:sp macro="" textlink="">
            <xdr:nvSpPr>
              <xdr:cNvPr id="22" name="文本框 21">
                <a:extLst>
                  <a:ext uri="{FF2B5EF4-FFF2-40B4-BE49-F238E27FC236}">
                    <a16:creationId xmlns:a16="http://schemas.microsoft.com/office/drawing/2014/main" id="{00000000-0008-0000-0100-000016000000}"/>
                  </a:ext>
                </a:extLst>
              </xdr:cNvPr>
              <xdr:cNvSpPr txBox="1"/>
            </xdr:nvSpPr>
            <xdr:spPr>
              <a:xfrm>
                <a:off x="1046" y="2210"/>
                <a:ext cx="1505" cy="1336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/>
              <a:p>
                <a:pPr marL="0" algn="l" eaLnBrk="1"/>
                <a:r>
                  <a:rPr lang="en-US" altLang="zh-CN" sz="4000" b="1" kern="1200">
                    <a:solidFill>
                      <a:srgbClr val="FF2832"/>
                    </a:solidFill>
                    <a:latin typeface="思源黑体 Regular" panose="020B0500000000000000" pitchFamily="34" charset="-122"/>
                    <a:ea typeface="思源黑体 Regular" panose="020B0500000000000000" pitchFamily="34" charset="-122"/>
                    <a:cs typeface="Times New Roman" panose="02020603050405020304" pitchFamily="12"/>
                    <a:sym typeface="Times New Roman" panose="02020603050405020304" pitchFamily="12"/>
                  </a:rPr>
                  <a:t>02</a:t>
                </a:r>
              </a:p>
            </xdr:txBody>
          </xdr:sp>
          <xdr:sp macro="" textlink="">
            <xdr:nvSpPr>
              <xdr:cNvPr id="23" name="文本框 22">
                <a:extLst>
                  <a:ext uri="{FF2B5EF4-FFF2-40B4-BE49-F238E27FC236}">
                    <a16:creationId xmlns:a16="http://schemas.microsoft.com/office/drawing/2014/main" id="{00000000-0008-0000-0100-000017000000}"/>
                  </a:ext>
                </a:extLst>
              </xdr:cNvPr>
              <xdr:cNvSpPr txBox="1"/>
            </xdr:nvSpPr>
            <xdr:spPr>
              <a:xfrm>
                <a:off x="2091" y="2310"/>
                <a:ext cx="2934" cy="1091"/>
              </a:xfrm>
              <a:prstGeom prst="rect">
                <a:avLst/>
              </a:prstGeom>
              <a:noFill/>
            </xdr:spPr>
            <xdr:txBody>
              <a:bodyPr wrap="square" rtlCol="0" anchor="ctr" anchorCtr="0">
                <a:spAutoFit/>
              </a:bodyPr>
              <a:lstStyle/>
              <a:p>
                <a:pPr marL="0" algn="l" eaLnBrk="1"/>
                <a:r>
                  <a:rPr lang="en-US" altLang="zh-CN" sz="3200" b="1" kern="1200">
                    <a:solidFill>
                      <a:srgbClr val="222222"/>
                    </a:solidFill>
                    <a:latin typeface="思源黑体 Regular" panose="020B0500000000000000" pitchFamily="34" charset="-122"/>
                    <a:ea typeface="思源黑体 Regular" panose="020B0500000000000000" pitchFamily="34" charset="-122"/>
                    <a:cs typeface="Times New Roman" panose="02020603050405020304" pitchFamily="12"/>
                    <a:sym typeface="Times New Roman" panose="02020603050405020304" pitchFamily="12"/>
                  </a:rPr>
                  <a:t>字体说明</a:t>
                </a:r>
              </a:p>
            </xdr:txBody>
          </xdr:sp>
        </xdr:grpSp>
        <xdr:sp macro="" textlink="">
          <xdr:nvSpPr>
            <xdr:cNvPr id="20" name="文本框 19">
              <a:extLst>
                <a:ext uri="{FF2B5EF4-FFF2-40B4-BE49-F238E27FC236}">
                  <a16:creationId xmlns:a16="http://schemas.microsoft.com/office/drawing/2014/main" id="{00000000-0008-0000-0100-000014000000}"/>
                </a:ext>
              </a:extLst>
            </xdr:cNvPr>
            <xdr:cNvSpPr txBox="1"/>
          </xdr:nvSpPr>
          <xdr:spPr>
            <a:xfrm>
              <a:off x="10887" y="6623"/>
              <a:ext cx="2286" cy="420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/>
            <a:p>
              <a:pPr marL="0" algn="l" eaLnBrk="1"/>
              <a:r>
                <a:rPr lang="zh-CN" altLang="en-US" sz="1000" kern="1200">
                  <a:solidFill>
                    <a:srgbClr val="222222">
                      <a:alpha val="60000"/>
                    </a:srgbClr>
                  </a:solidFill>
                  <a:latin typeface="思源黑体 Regular" panose="020B0500000000000000" pitchFamily="34" charset="-122"/>
                  <a:ea typeface="思源黑体 Regular" panose="020B0500000000000000" pitchFamily="34" charset="-122"/>
                  <a:cs typeface="Times New Roman" panose="02020603050405020304" pitchFamily="12"/>
                  <a:sym typeface="Times New Roman" panose="02020603050405020304" pitchFamily="12"/>
                </a:rPr>
                <a:t>中</a:t>
              </a:r>
              <a:r>
                <a:rPr lang="en-US" altLang="zh-CN" sz="1000" kern="1200">
                  <a:solidFill>
                    <a:srgbClr val="222222">
                      <a:alpha val="60000"/>
                    </a:srgbClr>
                  </a:solidFill>
                  <a:latin typeface="思源黑体 Regular" panose="020B0500000000000000" pitchFamily="34" charset="-122"/>
                  <a:ea typeface="思源黑体 Regular" panose="020B0500000000000000" pitchFamily="34" charset="-122"/>
                  <a:cs typeface="Times New Roman" panose="02020603050405020304" pitchFamily="12"/>
                  <a:sym typeface="Times New Roman" panose="02020603050405020304" pitchFamily="12"/>
                </a:rPr>
                <a:t>文｜字体名称</a:t>
              </a:r>
            </a:p>
          </xdr:txBody>
        </xdr:sp>
        <xdr:sp macro="" textlink="">
          <xdr:nvSpPr>
            <xdr:cNvPr id="21" name="文本框 20">
              <a:extLst>
                <a:ext uri="{FF2B5EF4-FFF2-40B4-BE49-F238E27FC236}">
                  <a16:creationId xmlns:a16="http://schemas.microsoft.com/office/drawing/2014/main" id="{00000000-0008-0000-0100-000015000000}"/>
                </a:ext>
              </a:extLst>
            </xdr:cNvPr>
            <xdr:cNvSpPr txBox="1"/>
          </xdr:nvSpPr>
          <xdr:spPr>
            <a:xfrm>
              <a:off x="10857" y="7044"/>
              <a:ext cx="3098" cy="510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/>
            <a:p>
              <a:pPr marL="0" algn="l" eaLnBrk="1"/>
              <a:r>
                <a:rPr lang="zh-CN" altLang="en-US" sz="1400" kern="100">
                  <a:latin typeface="思源黑体 CN Regular" panose="020B0500000000000000" pitchFamily="34" charset="-122"/>
                  <a:ea typeface="思源黑体 CN Regular" panose="020B0500000000000000" pitchFamily="34" charset="-122"/>
                  <a:cs typeface="Times New Roman" panose="02020603050405020304" pitchFamily="12"/>
                  <a:sym typeface="Times New Roman" panose="02020603050405020304" pitchFamily="12"/>
                </a:rPr>
                <a:t>思源黑体 </a:t>
              </a:r>
              <a:r>
                <a:rPr lang="en-US" altLang="zh-CN" sz="1400" kern="100">
                  <a:latin typeface="思源黑体 CN Regular" panose="020B0500000000000000" pitchFamily="34" charset="-122"/>
                  <a:ea typeface="思源黑体 CN Regular" panose="020B0500000000000000" pitchFamily="34" charset="-122"/>
                  <a:cs typeface="Times New Roman" panose="02020603050405020304" pitchFamily="12"/>
                  <a:sym typeface="Times New Roman" panose="02020603050405020304" pitchFamily="12"/>
                </a:rPr>
                <a:t>CN Regular</a:t>
              </a:r>
              <a:endParaRPr lang="zh-CN" altLang="en-US" sz="1400" kern="100">
                <a:latin typeface="思源黑体 CN Regular" panose="020B0500000000000000" pitchFamily="34" charset="-122"/>
                <a:ea typeface="思源黑体 CN Regular" panose="020B0500000000000000" pitchFamily="34" charset="-122"/>
                <a:cs typeface="Times New Roman" panose="02020603050405020304" pitchFamily="12"/>
                <a:sym typeface="Times New Roman" panose="02020603050405020304" pitchFamily="12"/>
              </a:endParaRPr>
            </a:p>
          </xdr:txBody>
        </xdr:sp>
      </xdr:grpSp>
    </xdr:grpSp>
    <xdr:clientData/>
  </xdr:twoCellAnchor>
  <xdr:twoCellAnchor>
    <xdr:from>
      <xdr:col>1</xdr:col>
      <xdr:colOff>284480</xdr:colOff>
      <xdr:row>12</xdr:row>
      <xdr:rowOff>90210</xdr:rowOff>
    </xdr:from>
    <xdr:to>
      <xdr:col>6</xdr:col>
      <xdr:colOff>189230</xdr:colOff>
      <xdr:row>16</xdr:row>
      <xdr:rowOff>39026</xdr:rowOff>
    </xdr:to>
    <xdr:grpSp>
      <xdr:nvGrpSpPr>
        <xdr:cNvPr id="27" name="组合 69">
          <a:extLst>
            <a:ext uri="{FF2B5EF4-FFF2-40B4-BE49-F238E27FC236}">
              <a16:creationId xmlns:a16="http://schemas.microsoft.com/office/drawing/2014/main" id="{00000000-0008-0000-0100-00001B000000}"/>
            </a:ext>
          </a:extLst>
        </xdr:cNvPr>
        <xdr:cNvGrpSpPr/>
      </xdr:nvGrpSpPr>
      <xdr:grpSpPr>
        <a:xfrm>
          <a:off x="436880" y="2947710"/>
          <a:ext cx="3286125" cy="901316"/>
          <a:chOff x="7139" y="3569"/>
          <a:chExt cx="4652" cy="1037"/>
        </a:xfrm>
      </xdr:grpSpPr>
      <xdr:sp macro="" textlink="">
        <xdr:nvSpPr>
          <xdr:cNvPr id="28" name="文本框 27">
            <a:extLst>
              <a:ext uri="{FF2B5EF4-FFF2-40B4-BE49-F238E27FC236}">
                <a16:creationId xmlns:a16="http://schemas.microsoft.com/office/drawing/2014/main" id="{00000000-0008-0000-0100-00001C000000}"/>
              </a:ext>
            </a:extLst>
          </xdr:cNvPr>
          <xdr:cNvSpPr txBox="1"/>
        </xdr:nvSpPr>
        <xdr:spPr>
          <a:xfrm>
            <a:off x="7139" y="3569"/>
            <a:ext cx="3306" cy="431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marL="0" algn="l" eaLnBrk="1"/>
            <a:r>
              <a:rPr lang="en-US" altLang="zh-CN" sz="1200" b="1" kern="1200">
                <a:solidFill>
                  <a:srgbClr val="222222"/>
                </a:solidFill>
                <a:latin typeface="思源黑体 CN Regular" panose="020B0500000000000000" pitchFamily="34" charset="-122"/>
                <a:ea typeface="思源黑体 CN Regular" panose="020B0500000000000000" pitchFamily="34" charset="-122"/>
                <a:cs typeface="汉仪中黑简" panose="02010600000101010101" charset="-122"/>
                <a:sym typeface="Times New Roman" panose="02020603050405020304" pitchFamily="12"/>
              </a:rPr>
              <a:t>· </a:t>
            </a:r>
            <a:r>
              <a:rPr lang="zh-CN" altLang="en-US" sz="1200" b="1" kern="1200">
                <a:solidFill>
                  <a:srgbClr val="222222"/>
                </a:solidFill>
                <a:latin typeface="思源黑体 CN Regular" panose="020B0500000000000000" pitchFamily="34" charset="-122"/>
                <a:ea typeface="思源黑体 CN Regular" panose="020B0500000000000000" pitchFamily="34" charset="-122"/>
                <a:cs typeface="汉仪中黑简" panose="02010600000101010101" charset="-122"/>
                <a:sym typeface="Times New Roman" panose="02020603050405020304" pitchFamily="12"/>
              </a:rPr>
              <a:t>如何撤销工作表保护？</a:t>
            </a:r>
            <a:endParaRPr lang="en-US" altLang="zh-CN" sz="1200" kern="100">
              <a:latin typeface="思源黑体 CN Regular" panose="020B0500000000000000" pitchFamily="34" charset="-122"/>
              <a:ea typeface="思源黑体 CN Regular" panose="020B0500000000000000" pitchFamily="34" charset="-122"/>
              <a:cs typeface="汉仪中黑简" panose="02010600000101010101" charset="-122"/>
              <a:sym typeface="Times New Roman" panose="02020603050405020304" pitchFamily="12"/>
            </a:endParaRPr>
          </a:p>
        </xdr:txBody>
      </xdr:sp>
      <xdr:sp macro="" textlink="">
        <xdr:nvSpPr>
          <xdr:cNvPr id="29" name="文本框 28">
            <a:extLst>
              <a:ext uri="{FF2B5EF4-FFF2-40B4-BE49-F238E27FC236}">
                <a16:creationId xmlns:a16="http://schemas.microsoft.com/office/drawing/2014/main" id="{00000000-0008-0000-0100-00001D000000}"/>
              </a:ext>
            </a:extLst>
          </xdr:cNvPr>
          <xdr:cNvSpPr txBox="1"/>
        </xdr:nvSpPr>
        <xdr:spPr>
          <a:xfrm>
            <a:off x="7197" y="3960"/>
            <a:ext cx="4594" cy="646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marL="0" algn="l" eaLnBrk="1" fontAlgn="t">
              <a:lnSpc>
                <a:spcPct val="100000"/>
              </a:lnSpc>
            </a:pPr>
            <a:r>
              <a:rPr lang="en-US" altLang="zh-CN" sz="1000" kern="1200">
                <a:solidFill>
                  <a:srgbClr val="222222">
                    <a:alpha val="60000"/>
                  </a:srgbClr>
                </a:solidFill>
                <a:latin typeface="思源黑体 CN Regular" panose="020B0500000000000000" pitchFamily="34" charset="-122"/>
                <a:ea typeface="思源黑体 CN Regular" panose="020B0500000000000000" pitchFamily="34" charset="-122"/>
                <a:cs typeface="汉仪中黑简" panose="02010600000101010101" charset="-122"/>
                <a:sym typeface="Times New Roman" panose="02020603050405020304" pitchFamily="12"/>
              </a:rPr>
              <a:t>1</a:t>
            </a:r>
            <a:r>
              <a:rPr lang="zh-CN" altLang="en-US" sz="1000" kern="1200">
                <a:solidFill>
                  <a:srgbClr val="222222">
                    <a:alpha val="60000"/>
                  </a:srgbClr>
                </a:solidFill>
                <a:latin typeface="思源黑体 CN Regular" panose="020B0500000000000000" pitchFamily="34" charset="-122"/>
                <a:ea typeface="思源黑体 CN Regular" panose="020B0500000000000000" pitchFamily="34" charset="-122"/>
                <a:cs typeface="汉仪中黑简" panose="02010600000101010101" charset="-122"/>
                <a:sym typeface="Times New Roman" panose="02020603050405020304" pitchFamily="12"/>
              </a:rPr>
              <a:t>、</a:t>
            </a:r>
            <a:r>
              <a:rPr lang="en-US" altLang="zh-CN" sz="1000" kern="1200">
                <a:solidFill>
                  <a:srgbClr val="222222">
                    <a:alpha val="60000"/>
                  </a:srgbClr>
                </a:solidFill>
                <a:latin typeface="思源黑体 CN Regular" panose="020B0500000000000000" pitchFamily="34" charset="-122"/>
                <a:ea typeface="思源黑体 CN Regular" panose="020B0500000000000000" pitchFamily="34" charset="-122"/>
                <a:cs typeface="汉仪中黑简" panose="02010600000101010101" charset="-122"/>
                <a:sym typeface="Times New Roman" panose="02020603050405020304" pitchFamily="12"/>
              </a:rPr>
              <a:t>选中对应工作表</a:t>
            </a:r>
            <a:r>
              <a:rPr lang="zh-CN" altLang="en-US" sz="1000" kern="1200">
                <a:solidFill>
                  <a:srgbClr val="222222">
                    <a:alpha val="60000"/>
                  </a:srgbClr>
                </a:solidFill>
                <a:latin typeface="思源黑体 CN Regular" panose="020B0500000000000000" pitchFamily="34" charset="-122"/>
                <a:ea typeface="思源黑体 CN Regular" panose="020B0500000000000000" pitchFamily="34" charset="-122"/>
                <a:cs typeface="汉仪中黑简" panose="02010600000101010101" charset="-122"/>
                <a:sym typeface="Times New Roman" panose="02020603050405020304" pitchFamily="12"/>
              </a:rPr>
              <a:t>。</a:t>
            </a:r>
            <a:endParaRPr lang="en-US" altLang="zh-CN" sz="1000" kern="1200">
              <a:solidFill>
                <a:srgbClr val="222222">
                  <a:alpha val="60000"/>
                </a:srgbClr>
              </a:solidFill>
              <a:latin typeface="思源黑体 CN Regular" panose="020B0500000000000000" pitchFamily="34" charset="-122"/>
              <a:ea typeface="思源黑体 CN Regular" panose="020B0500000000000000" pitchFamily="34" charset="-122"/>
              <a:cs typeface="汉仪中黑简" panose="02010600000101010101" charset="-122"/>
              <a:sym typeface="Times New Roman" panose="02020603050405020304" pitchFamily="12"/>
            </a:endParaRPr>
          </a:p>
          <a:p>
            <a:pPr marL="0" algn="l" eaLnBrk="1" fontAlgn="t">
              <a:lnSpc>
                <a:spcPct val="100000"/>
              </a:lnSpc>
            </a:pPr>
            <a:r>
              <a:rPr lang="en-US" altLang="zh-CN" sz="1000" kern="1200">
                <a:solidFill>
                  <a:srgbClr val="222222">
                    <a:alpha val="60000"/>
                  </a:srgbClr>
                </a:solidFill>
                <a:latin typeface="思源黑体 CN Regular" panose="020B0500000000000000" pitchFamily="34" charset="-122"/>
                <a:ea typeface="思源黑体 CN Regular" panose="020B0500000000000000" pitchFamily="34" charset="-122"/>
                <a:cs typeface="汉仪中黑简" panose="02010600000101010101" charset="-122"/>
                <a:sym typeface="Times New Roman" panose="02020603050405020304" pitchFamily="12"/>
              </a:rPr>
              <a:t>2</a:t>
            </a:r>
            <a:r>
              <a:rPr lang="zh-CN" altLang="en-US" sz="1000" kern="1200">
                <a:solidFill>
                  <a:srgbClr val="222222">
                    <a:alpha val="60000"/>
                  </a:srgbClr>
                </a:solidFill>
                <a:latin typeface="思源黑体 CN Regular" panose="020B0500000000000000" pitchFamily="34" charset="-122"/>
                <a:ea typeface="思源黑体 CN Regular" panose="020B0500000000000000" pitchFamily="34" charset="-122"/>
                <a:cs typeface="汉仪中黑简" panose="02010600000101010101" charset="-122"/>
                <a:sym typeface="Times New Roman" panose="02020603050405020304" pitchFamily="12"/>
              </a:rPr>
              <a:t>、</a:t>
            </a:r>
            <a:r>
              <a:rPr lang="en-US" altLang="zh-CN" sz="1000" kern="1200">
                <a:solidFill>
                  <a:srgbClr val="222222">
                    <a:alpha val="60000"/>
                  </a:srgbClr>
                </a:solidFill>
                <a:latin typeface="思源黑体 CN Regular" panose="020B0500000000000000" pitchFamily="34" charset="-122"/>
                <a:ea typeface="思源黑体 CN Regular" panose="020B0500000000000000" pitchFamily="34" charset="-122"/>
                <a:cs typeface="汉仪中黑简" panose="02010600000101010101" charset="-122"/>
                <a:sym typeface="Times New Roman" panose="02020603050405020304" pitchFamily="12"/>
              </a:rPr>
              <a:t>点击：「审阅---撤销工作表」保护</a:t>
            </a:r>
            <a:r>
              <a:rPr lang="zh-CN" altLang="en-US" sz="1000" kern="1200">
                <a:solidFill>
                  <a:srgbClr val="222222">
                    <a:alpha val="60000"/>
                  </a:srgbClr>
                </a:solidFill>
                <a:latin typeface="思源黑体 CN Regular" panose="020B0500000000000000" pitchFamily="34" charset="-122"/>
                <a:ea typeface="思源黑体 CN Regular" panose="020B0500000000000000" pitchFamily="34" charset="-122"/>
                <a:cs typeface="汉仪中黑简" panose="02010600000101010101" charset="-122"/>
                <a:sym typeface="Times New Roman" panose="02020603050405020304" pitchFamily="12"/>
              </a:rPr>
              <a:t>。</a:t>
            </a:r>
            <a:endParaRPr lang="en-US" altLang="zh-CN" sz="1000" kern="1200">
              <a:solidFill>
                <a:srgbClr val="222222">
                  <a:alpha val="60000"/>
                </a:srgbClr>
              </a:solidFill>
              <a:latin typeface="思源黑体 CN Regular" panose="020B0500000000000000" pitchFamily="34" charset="-122"/>
              <a:ea typeface="思源黑体 CN Regular" panose="020B0500000000000000" pitchFamily="34" charset="-122"/>
              <a:cs typeface="汉仪中黑简" panose="02010600000101010101" charset="-122"/>
              <a:sym typeface="Times New Roman" panose="02020603050405020304" pitchFamily="12"/>
            </a:endParaRPr>
          </a:p>
        </xdr:txBody>
      </xdr:sp>
    </xdr:grpSp>
    <xdr:clientData/>
  </xdr:twoCellAnchor>
  <xdr:twoCellAnchor>
    <xdr:from>
      <xdr:col>1</xdr:col>
      <xdr:colOff>282015</xdr:colOff>
      <xdr:row>22</xdr:row>
      <xdr:rowOff>21291</xdr:rowOff>
    </xdr:from>
    <xdr:to>
      <xdr:col>7</xdr:col>
      <xdr:colOff>105485</xdr:colOff>
      <xdr:row>25</xdr:row>
      <xdr:rowOff>182371</xdr:rowOff>
    </xdr:to>
    <xdr:grpSp>
      <xdr:nvGrpSpPr>
        <xdr:cNvPr id="30" name="组合 77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GrpSpPr/>
      </xdr:nvGrpSpPr>
      <xdr:grpSpPr>
        <a:xfrm>
          <a:off x="434415" y="5260041"/>
          <a:ext cx="3881120" cy="875455"/>
          <a:chOff x="7127" y="5903"/>
          <a:chExt cx="5482" cy="1078"/>
        </a:xfrm>
      </xdr:grpSpPr>
      <xdr:sp macro="" textlink="">
        <xdr:nvSpPr>
          <xdr:cNvPr id="31" name="文本框 30">
            <a:extLst>
              <a:ext uri="{FF2B5EF4-FFF2-40B4-BE49-F238E27FC236}">
                <a16:creationId xmlns:a16="http://schemas.microsoft.com/office/drawing/2014/main" id="{00000000-0008-0000-0100-00001F000000}"/>
              </a:ext>
            </a:extLst>
          </xdr:cNvPr>
          <xdr:cNvSpPr txBox="1"/>
        </xdr:nvSpPr>
        <xdr:spPr>
          <a:xfrm>
            <a:off x="7127" y="5903"/>
            <a:ext cx="2426" cy="460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marL="0" algn="l" eaLnBrk="1"/>
            <a:r>
              <a:rPr lang="en-US" altLang="zh-CN" sz="1200" b="1" kern="1200">
                <a:solidFill>
                  <a:srgbClr val="222222"/>
                </a:solidFill>
                <a:latin typeface="思源黑体 CN Regular" panose="020B0500000000000000" pitchFamily="34" charset="-122"/>
                <a:ea typeface="思源黑体 CN Regular" panose="020B0500000000000000" pitchFamily="34" charset="-122"/>
                <a:cs typeface="汉仪中黑简" panose="02010600000101010101" charset="-122"/>
                <a:sym typeface="Times New Roman" panose="02020603050405020304" pitchFamily="12"/>
              </a:rPr>
              <a:t>· </a:t>
            </a:r>
            <a:r>
              <a:rPr lang="zh-CN" altLang="en-US" sz="1200" b="1" kern="1200">
                <a:solidFill>
                  <a:srgbClr val="222222"/>
                </a:solidFill>
                <a:latin typeface="思源黑体 CN Regular" panose="020B0500000000000000" pitchFamily="34" charset="-122"/>
                <a:ea typeface="思源黑体 CN Regular" panose="020B0500000000000000" pitchFamily="34" charset="-122"/>
                <a:cs typeface="汉仪中黑简" panose="02010600000101010101" charset="-122"/>
                <a:sym typeface="Times New Roman" panose="02020603050405020304" pitchFamily="12"/>
              </a:rPr>
              <a:t>如何增加行数？</a:t>
            </a:r>
            <a:endParaRPr lang="en-US" altLang="zh-CN" sz="1200" kern="100">
              <a:latin typeface="思源黑体 CN Regular" panose="020B0500000000000000" pitchFamily="34" charset="-122"/>
              <a:ea typeface="思源黑体 CN Regular" panose="020B0500000000000000" pitchFamily="34" charset="-122"/>
              <a:cs typeface="汉仪中黑简" panose="02010600000101010101" charset="-122"/>
              <a:sym typeface="Times New Roman" panose="02020603050405020304" pitchFamily="12"/>
            </a:endParaRPr>
          </a:p>
        </xdr:txBody>
      </xdr:sp>
      <xdr:sp macro="" textlink="">
        <xdr:nvSpPr>
          <xdr:cNvPr id="32" name="文本框 31">
            <a:extLst>
              <a:ext uri="{FF2B5EF4-FFF2-40B4-BE49-F238E27FC236}">
                <a16:creationId xmlns:a16="http://schemas.microsoft.com/office/drawing/2014/main" id="{00000000-0008-0000-0100-000020000000}"/>
              </a:ext>
            </a:extLst>
          </xdr:cNvPr>
          <xdr:cNvSpPr txBox="1"/>
        </xdr:nvSpPr>
        <xdr:spPr>
          <a:xfrm>
            <a:off x="7197" y="6292"/>
            <a:ext cx="5412" cy="68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marL="0" algn="l" eaLnBrk="1" fontAlgn="t">
              <a:lnSpc>
                <a:spcPct val="100000"/>
              </a:lnSpc>
            </a:pPr>
            <a:r>
              <a:rPr lang="en-US" altLang="zh-CN" sz="1000" kern="1200">
                <a:solidFill>
                  <a:srgbClr val="222222">
                    <a:alpha val="60000"/>
                  </a:srgbClr>
                </a:solidFill>
                <a:latin typeface="思源黑体 CN Regular" panose="020B0500000000000000" pitchFamily="34" charset="-122"/>
                <a:ea typeface="思源黑体 CN Regular" panose="020B0500000000000000" pitchFamily="34" charset="-122"/>
                <a:cs typeface="汉仪中黑简" panose="02010600000101010101" charset="-122"/>
                <a:sym typeface="Times New Roman" panose="02020603050405020304" pitchFamily="12"/>
              </a:rPr>
              <a:t>1</a:t>
            </a:r>
            <a:r>
              <a:rPr lang="zh-CN" altLang="en-US" sz="1000" kern="1200">
                <a:solidFill>
                  <a:srgbClr val="222222">
                    <a:alpha val="60000"/>
                  </a:srgbClr>
                </a:solidFill>
                <a:latin typeface="思源黑体 CN Regular" panose="020B0500000000000000" pitchFamily="34" charset="-122"/>
                <a:ea typeface="思源黑体 CN Regular" panose="020B0500000000000000" pitchFamily="34" charset="-122"/>
                <a:cs typeface="汉仪中黑简" panose="02010600000101010101" charset="-122"/>
                <a:sym typeface="Times New Roman" panose="02020603050405020304" pitchFamily="12"/>
              </a:rPr>
              <a:t>、选中最后一行，鼠标放在选中区域右下角。</a:t>
            </a:r>
            <a:endParaRPr lang="en-US" altLang="zh-CN" sz="1000" kern="1200">
              <a:solidFill>
                <a:srgbClr val="222222">
                  <a:alpha val="60000"/>
                </a:srgbClr>
              </a:solidFill>
              <a:latin typeface="思源黑体 CN Regular" panose="020B0500000000000000" pitchFamily="34" charset="-122"/>
              <a:ea typeface="思源黑体 CN Regular" panose="020B0500000000000000" pitchFamily="34" charset="-122"/>
              <a:cs typeface="汉仪中黑简" panose="02010600000101010101" charset="-122"/>
              <a:sym typeface="Times New Roman" panose="02020603050405020304" pitchFamily="12"/>
            </a:endParaRPr>
          </a:p>
          <a:p>
            <a:pPr marL="0" algn="l" eaLnBrk="1" fontAlgn="t">
              <a:lnSpc>
                <a:spcPct val="100000"/>
              </a:lnSpc>
            </a:pPr>
            <a:r>
              <a:rPr lang="en-US" altLang="zh-CN" sz="1000" kern="1200">
                <a:solidFill>
                  <a:srgbClr val="222222">
                    <a:alpha val="60000"/>
                  </a:srgbClr>
                </a:solidFill>
                <a:latin typeface="思源黑体 CN Regular" panose="020B0500000000000000" pitchFamily="34" charset="-122"/>
                <a:ea typeface="思源黑体 CN Regular" panose="020B0500000000000000" pitchFamily="34" charset="-122"/>
                <a:cs typeface="汉仪中黑简" panose="02010600000101010101" charset="-122"/>
                <a:sym typeface="Times New Roman" panose="02020603050405020304" pitchFamily="12"/>
              </a:rPr>
              <a:t>2</a:t>
            </a:r>
            <a:r>
              <a:rPr lang="zh-CN" altLang="en-US" sz="1000" kern="1200">
                <a:solidFill>
                  <a:srgbClr val="222222">
                    <a:alpha val="60000"/>
                  </a:srgbClr>
                </a:solidFill>
                <a:latin typeface="思源黑体 CN Regular" panose="020B0500000000000000" pitchFamily="34" charset="-122"/>
                <a:ea typeface="思源黑体 CN Regular" panose="020B0500000000000000" pitchFamily="34" charset="-122"/>
                <a:cs typeface="汉仪中黑简" panose="02010600000101010101" charset="-122"/>
                <a:sym typeface="Times New Roman" panose="02020603050405020304" pitchFamily="12"/>
              </a:rPr>
              <a:t>、当鼠标箭头变成黑色十字形时，点击鼠标左键下拉即可</a:t>
            </a:r>
            <a:r>
              <a:rPr lang="en-US" altLang="zh-CN" sz="1000" kern="1200">
                <a:solidFill>
                  <a:srgbClr val="222222">
                    <a:alpha val="60000"/>
                  </a:srgbClr>
                </a:solidFill>
                <a:latin typeface="思源黑体 CN Regular" panose="020B0500000000000000" pitchFamily="34" charset="-122"/>
                <a:ea typeface="思源黑体 CN Regular" panose="020B0500000000000000" pitchFamily="34" charset="-122"/>
                <a:cs typeface="汉仪中黑简" panose="02010600000101010101" charset="-122"/>
                <a:sym typeface="Times New Roman" panose="02020603050405020304" pitchFamily="12"/>
              </a:rPr>
              <a:t>。</a:t>
            </a:r>
          </a:p>
        </xdr:txBody>
      </xdr:sp>
    </xdr:grpSp>
    <xdr:clientData/>
  </xdr:twoCellAnchor>
  <xdr:oneCellAnchor>
    <xdr:from>
      <xdr:col>1</xdr:col>
      <xdr:colOff>395605</xdr:colOff>
      <xdr:row>16</xdr:row>
      <xdr:rowOff>154305</xdr:rowOff>
    </xdr:from>
    <xdr:ext cx="4028440" cy="708025"/>
    <xdr:pic>
      <xdr:nvPicPr>
        <xdr:cNvPr id="33" name="图片 32" descr="WPS图片编辑4">
          <a:extLst>
            <a:ext uri="{FF2B5EF4-FFF2-40B4-BE49-F238E27FC236}">
              <a16:creationId xmlns:a16="http://schemas.microsoft.com/office/drawing/2014/main" id="{00000000-0008-0000-01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48005" y="3964305"/>
          <a:ext cx="4028440" cy="708025"/>
        </a:xfrm>
        <a:prstGeom prst="rect">
          <a:avLst/>
        </a:prstGeom>
        <a:effectLst>
          <a:outerShdw blurRad="38100" sx="101000" sy="101000" algn="ctr" rotWithShape="0">
            <a:schemeClr val="bg1">
              <a:lumMod val="75000"/>
              <a:alpha val="40000"/>
            </a:schemeClr>
          </a:outerShdw>
        </a:effectLst>
      </xdr:spPr>
    </xdr:pic>
    <xdr:clientData/>
  </xdr:oneCellAnchor>
  <xdr:twoCellAnchor>
    <xdr:from>
      <xdr:col>9</xdr:col>
      <xdr:colOff>575310</xdr:colOff>
      <xdr:row>25</xdr:row>
      <xdr:rowOff>124758</xdr:rowOff>
    </xdr:from>
    <xdr:to>
      <xdr:col>19</xdr:col>
      <xdr:colOff>89647</xdr:colOff>
      <xdr:row>30</xdr:row>
      <xdr:rowOff>149751</xdr:rowOff>
    </xdr:to>
    <xdr:sp macro="" textlink="">
      <xdr:nvSpPr>
        <xdr:cNvPr id="34" name="文本框 33"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SpPr txBox="1"/>
      </xdr:nvSpPr>
      <xdr:spPr>
        <a:xfrm>
          <a:off x="6137910" y="6077585"/>
          <a:ext cx="6276975" cy="121539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indent="0" algn="l" eaLnBrk="1" fontAlgn="t">
            <a:lnSpc>
              <a:spcPct val="100000"/>
            </a:lnSpc>
          </a:pPr>
          <a:r>
            <a:rPr lang="en-US" altLang="zh-CN" sz="1200" kern="1200">
              <a:solidFill>
                <a:schemeClr val="tx1">
                  <a:lumMod val="75000"/>
                  <a:lumOff val="25000"/>
                  <a:alpha val="60000"/>
                </a:schemeClr>
              </a:solidFill>
              <a:latin typeface="思源黑体 CN Regular" panose="020B0500000000000000" pitchFamily="34" charset="-122"/>
              <a:ea typeface="思源黑体 CN Regular" panose="020B0500000000000000" pitchFamily="34" charset="-122"/>
              <a:cs typeface="黑体" panose="02010609060101010101" charset="-122"/>
            </a:rPr>
            <a:t>【</a:t>
          </a:r>
          <a:r>
            <a:rPr lang="zh-CN" altLang="en-US" sz="1200" kern="1200">
              <a:solidFill>
                <a:schemeClr val="tx1">
                  <a:lumMod val="75000"/>
                  <a:lumOff val="25000"/>
                  <a:alpha val="60000"/>
                </a:schemeClr>
              </a:solidFill>
              <a:latin typeface="思源黑体 CN Regular" panose="020B0500000000000000" pitchFamily="34" charset="-122"/>
              <a:ea typeface="思源黑体 CN Regular" panose="020B0500000000000000" pitchFamily="34" charset="-122"/>
              <a:cs typeface="黑体" panose="02010609060101010101" charset="-122"/>
            </a:rPr>
            <a:t>说明</a:t>
          </a:r>
          <a:r>
            <a:rPr lang="en-US" altLang="zh-CN" sz="1200" kern="1200">
              <a:solidFill>
                <a:schemeClr val="tx1">
                  <a:lumMod val="75000"/>
                  <a:lumOff val="25000"/>
                  <a:alpha val="60000"/>
                </a:schemeClr>
              </a:solidFill>
              <a:latin typeface="思源黑体 CN Regular" panose="020B0500000000000000" pitchFamily="34" charset="-122"/>
              <a:ea typeface="思源黑体 CN Regular" panose="020B0500000000000000" pitchFamily="34" charset="-122"/>
              <a:cs typeface="黑体" panose="02010609060101010101" charset="-122"/>
            </a:rPr>
            <a:t>】</a:t>
          </a:r>
        </a:p>
        <a:p>
          <a:pPr marL="0" indent="0" algn="l" eaLnBrk="1" fontAlgn="t">
            <a:lnSpc>
              <a:spcPct val="100000"/>
            </a:lnSpc>
          </a:pPr>
          <a:r>
            <a:rPr lang="zh-CN" altLang="en-US" sz="1200" kern="1200">
              <a:solidFill>
                <a:schemeClr val="tx1">
                  <a:lumMod val="75000"/>
                  <a:lumOff val="25000"/>
                  <a:alpha val="60000"/>
                </a:schemeClr>
              </a:solidFill>
              <a:latin typeface="思源黑体 CN Regular" panose="020B0500000000000000" pitchFamily="34" charset="-122"/>
              <a:ea typeface="思源黑体 CN Regular" panose="020B0500000000000000" pitchFamily="34" charset="-122"/>
              <a:cs typeface="黑体" panose="02010609060101010101" charset="-122"/>
            </a:rPr>
            <a:t>模板中使用的字体为开源字体，请用户按照该款开源字体的开源协议要求来使用该字体。</a:t>
          </a:r>
        </a:p>
        <a:p>
          <a:pPr marL="0" indent="0" algn="l" eaLnBrk="1" fontAlgn="t">
            <a:lnSpc>
              <a:spcPct val="100000"/>
            </a:lnSpc>
          </a:pPr>
          <a:r>
            <a:rPr lang="zh-CN" altLang="en-US" sz="1200" kern="1200">
              <a:solidFill>
                <a:schemeClr val="tx1">
                  <a:lumMod val="75000"/>
                  <a:lumOff val="25000"/>
                  <a:alpha val="60000"/>
                </a:schemeClr>
              </a:solidFill>
              <a:latin typeface="思源黑体 CN Regular" panose="020B0500000000000000" pitchFamily="34" charset="-122"/>
              <a:ea typeface="思源黑体 CN Regular" panose="020B0500000000000000" pitchFamily="34" charset="-122"/>
              <a:cs typeface="黑体" panose="02010609060101010101" charset="-122"/>
            </a:rPr>
            <a:t>模板中使用的字体仅限于个人学习、研究或欣赏目的使用，如需商用请您自行向版权方购买、获取商用版权</a:t>
          </a:r>
        </a:p>
      </xdr:txBody>
    </xdr:sp>
    <xdr:clientData/>
  </xdr:twoCellAnchor>
  <xdr:twoCellAnchor>
    <xdr:from>
      <xdr:col>10</xdr:col>
      <xdr:colOff>0</xdr:colOff>
      <xdr:row>31</xdr:row>
      <xdr:rowOff>0</xdr:rowOff>
    </xdr:from>
    <xdr:to>
      <xdr:col>18</xdr:col>
      <xdr:colOff>493074</xdr:colOff>
      <xdr:row>47</xdr:row>
      <xdr:rowOff>56304</xdr:rowOff>
    </xdr:to>
    <xdr:grpSp>
      <xdr:nvGrpSpPr>
        <xdr:cNvPr id="35" name="组合 34">
          <a:extLst>
            <a:ext uri="{FF2B5EF4-FFF2-40B4-BE49-F238E27FC236}">
              <a16:creationId xmlns:a16="http://schemas.microsoft.com/office/drawing/2014/main" id="{00000000-0008-0000-0100-000023000000}"/>
            </a:ext>
          </a:extLst>
        </xdr:cNvPr>
        <xdr:cNvGrpSpPr/>
      </xdr:nvGrpSpPr>
      <xdr:grpSpPr>
        <a:xfrm>
          <a:off x="6238875" y="7381875"/>
          <a:ext cx="5903274" cy="3866304"/>
          <a:chOff x="0" y="0"/>
          <a:chExt cx="8578" cy="4265"/>
        </a:xfrm>
      </xdr:grpSpPr>
      <xdr:grpSp>
        <xdr:nvGrpSpPr>
          <xdr:cNvPr id="36" name="组合 61">
            <a:extLst>
              <a:ext uri="{FF2B5EF4-FFF2-40B4-BE49-F238E27FC236}">
                <a16:creationId xmlns:a16="http://schemas.microsoft.com/office/drawing/2014/main" id="{00000000-0008-0000-0100-000024000000}"/>
              </a:ext>
            </a:extLst>
          </xdr:cNvPr>
          <xdr:cNvGrpSpPr/>
        </xdr:nvGrpSpPr>
        <xdr:grpSpPr>
          <a:xfrm>
            <a:off x="0" y="0"/>
            <a:ext cx="4513" cy="1134"/>
            <a:chOff x="0" y="0"/>
            <a:chExt cx="4494" cy="1149"/>
          </a:xfrm>
        </xdr:grpSpPr>
        <xdr:sp macro="" textlink="">
          <xdr:nvSpPr>
            <xdr:cNvPr id="43" name="文本框 42">
              <a:extLst>
                <a:ext uri="{FF2B5EF4-FFF2-40B4-BE49-F238E27FC236}">
                  <a16:creationId xmlns:a16="http://schemas.microsoft.com/office/drawing/2014/main" id="{00000000-0008-0000-0100-00002B000000}"/>
                </a:ext>
              </a:extLst>
            </xdr:cNvPr>
            <xdr:cNvSpPr txBox="1"/>
          </xdr:nvSpPr>
          <xdr:spPr>
            <a:xfrm>
              <a:off x="0" y="0"/>
              <a:ext cx="1554" cy="1149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lvl1pPr marL="0" indent="0">
                <a:defRPr sz="1100"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marL="0" algn="l" eaLnBrk="1"/>
              <a:r>
                <a:rPr lang="en-US" altLang="zh-CN" sz="4000" b="1" kern="1200">
                  <a:solidFill>
                    <a:srgbClr val="FF2832"/>
                  </a:solidFill>
                  <a:latin typeface="思源黑体 CN Regular" panose="020B0500000000000000" pitchFamily="34" charset="-122"/>
                  <a:ea typeface="思源黑体 CN Regular" panose="020B0500000000000000" pitchFamily="34" charset="-122"/>
                  <a:cs typeface="Times New Roman" panose="02020603050405020304" pitchFamily="12"/>
                  <a:sym typeface="Times New Roman" panose="02020603050405020304" pitchFamily="12"/>
                </a:rPr>
                <a:t>03</a:t>
              </a:r>
            </a:p>
          </xdr:txBody>
        </xdr:sp>
        <xdr:sp macro="" textlink="">
          <xdr:nvSpPr>
            <xdr:cNvPr id="44" name="文本框 43">
              <a:extLst>
                <a:ext uri="{FF2B5EF4-FFF2-40B4-BE49-F238E27FC236}">
                  <a16:creationId xmlns:a16="http://schemas.microsoft.com/office/drawing/2014/main" id="{00000000-0008-0000-0100-00002C000000}"/>
                </a:ext>
              </a:extLst>
            </xdr:cNvPr>
            <xdr:cNvSpPr txBox="1"/>
          </xdr:nvSpPr>
          <xdr:spPr>
            <a:xfrm>
              <a:off x="1163" y="130"/>
              <a:ext cx="3331" cy="941"/>
            </a:xfrm>
            <a:prstGeom prst="rect">
              <a:avLst/>
            </a:prstGeom>
            <a:noFill/>
          </xdr:spPr>
          <xdr:txBody>
            <a:bodyPr wrap="square" rtlCol="0" anchor="ctr" anchorCtr="0">
              <a:spAutoFit/>
            </a:bodyPr>
            <a:lstStyle>
              <a:lvl1pPr marL="0" indent="0">
                <a:defRPr sz="1100"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marL="0" algn="l" eaLnBrk="1"/>
              <a:r>
                <a:rPr lang="en-US" altLang="zh-CN" sz="3200" b="1" kern="1200">
                  <a:solidFill>
                    <a:srgbClr val="222222"/>
                  </a:solidFill>
                  <a:latin typeface="思源黑体 CN Regular" panose="020B0500000000000000" pitchFamily="34" charset="-122"/>
                  <a:ea typeface="思源黑体 CN Regular" panose="020B0500000000000000" pitchFamily="34" charset="-122"/>
                  <a:cs typeface="Times New Roman" panose="02020603050405020304" pitchFamily="12"/>
                  <a:sym typeface="Times New Roman" panose="02020603050405020304" pitchFamily="12"/>
                </a:rPr>
                <a:t>素材说明</a:t>
              </a:r>
            </a:p>
          </xdr:txBody>
        </xdr:sp>
      </xdr:grpSp>
      <xdr:grpSp>
        <xdr:nvGrpSpPr>
          <xdr:cNvPr id="37" name="组合 69">
            <a:extLst>
              <a:ext uri="{FF2B5EF4-FFF2-40B4-BE49-F238E27FC236}">
                <a16:creationId xmlns:a16="http://schemas.microsoft.com/office/drawing/2014/main" id="{00000000-0008-0000-0100-000025000000}"/>
              </a:ext>
            </a:extLst>
          </xdr:cNvPr>
          <xdr:cNvGrpSpPr/>
        </xdr:nvGrpSpPr>
        <xdr:grpSpPr>
          <a:xfrm>
            <a:off x="5" y="1348"/>
            <a:ext cx="4627" cy="941"/>
            <a:chOff x="5" y="1347"/>
            <a:chExt cx="4611" cy="951"/>
          </a:xfrm>
        </xdr:grpSpPr>
        <xdr:sp macro="" textlink="">
          <xdr:nvSpPr>
            <xdr:cNvPr id="41" name="文本框 40">
              <a:extLst>
                <a:ext uri="{FF2B5EF4-FFF2-40B4-BE49-F238E27FC236}">
                  <a16:creationId xmlns:a16="http://schemas.microsoft.com/office/drawing/2014/main" id="{00000000-0008-0000-0100-000029000000}"/>
                </a:ext>
              </a:extLst>
            </xdr:cNvPr>
            <xdr:cNvSpPr txBox="1"/>
          </xdr:nvSpPr>
          <xdr:spPr>
            <a:xfrm>
              <a:off x="7" y="1347"/>
              <a:ext cx="1289" cy="469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lvl1pPr marL="0" indent="0">
                <a:defRPr sz="1100"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marL="0" algn="l" eaLnBrk="1"/>
              <a:r>
                <a:rPr lang="en-US" altLang="zh-CN" sz="1400" b="1" kern="1200">
                  <a:solidFill>
                    <a:srgbClr val="222222"/>
                  </a:solidFill>
                  <a:latin typeface="思源黑体 CN Regular" panose="020B0500000000000000" pitchFamily="34" charset="-122"/>
                  <a:ea typeface="思源黑体 CN Regular" panose="020B0500000000000000" pitchFamily="34" charset="-122"/>
                  <a:cs typeface="Times New Roman" panose="02020603050405020304" pitchFamily="12"/>
                  <a:sym typeface="Times New Roman" panose="02020603050405020304" pitchFamily="12"/>
                </a:rPr>
                <a:t>图片：</a:t>
              </a:r>
            </a:p>
          </xdr:txBody>
        </xdr:sp>
        <xdr:sp macro="" textlink="">
          <xdr:nvSpPr>
            <xdr:cNvPr id="42" name="文本框 41">
              <a:extLst>
                <a:ext uri="{FF2B5EF4-FFF2-40B4-BE49-F238E27FC236}">
                  <a16:creationId xmlns:a16="http://schemas.microsoft.com/office/drawing/2014/main" id="{00000000-0008-0000-0100-00002A000000}"/>
                </a:ext>
              </a:extLst>
            </xdr:cNvPr>
            <xdr:cNvSpPr txBox="1"/>
          </xdr:nvSpPr>
          <xdr:spPr>
            <a:xfrm>
              <a:off x="5" y="1829"/>
              <a:ext cx="4611" cy="469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lvl1pPr marL="0" indent="0">
                <a:defRPr sz="1100"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marL="0" algn="l" eaLnBrk="1" fontAlgn="t">
                <a:lnSpc>
                  <a:spcPct val="100000"/>
                </a:lnSpc>
              </a:pPr>
              <a:r>
                <a:rPr lang="zh-CN" altLang="en-US" sz="1400" kern="1200">
                  <a:solidFill>
                    <a:srgbClr val="222222">
                      <a:alpha val="60000"/>
                    </a:srgbClr>
                  </a:solidFill>
                  <a:latin typeface="思源黑体 CN Regular" panose="020B0500000000000000" pitchFamily="34" charset="-122"/>
                  <a:ea typeface="思源黑体 CN Regular" panose="020B0500000000000000" pitchFamily="34" charset="-122"/>
                  <a:cs typeface="汉仪中黑简" panose="02010600000101010101" charset="-122"/>
                  <a:sym typeface="+mn-ea"/>
                </a:rPr>
                <a:t>无</a:t>
              </a:r>
            </a:p>
          </xdr:txBody>
        </xdr:sp>
      </xdr:grpSp>
      <xdr:grpSp>
        <xdr:nvGrpSpPr>
          <xdr:cNvPr id="38" name="组合 77">
            <a:extLst>
              <a:ext uri="{FF2B5EF4-FFF2-40B4-BE49-F238E27FC236}">
                <a16:creationId xmlns:a16="http://schemas.microsoft.com/office/drawing/2014/main" id="{00000000-0008-0000-0100-000026000000}"/>
              </a:ext>
            </a:extLst>
          </xdr:cNvPr>
          <xdr:cNvGrpSpPr/>
        </xdr:nvGrpSpPr>
        <xdr:grpSpPr>
          <a:xfrm>
            <a:off x="0" y="3131"/>
            <a:ext cx="8578" cy="1134"/>
            <a:chOff x="0" y="3132"/>
            <a:chExt cx="8548" cy="1150"/>
          </a:xfrm>
        </xdr:grpSpPr>
        <xdr:sp macro="" textlink="">
          <xdr:nvSpPr>
            <xdr:cNvPr id="39" name="文本框 38">
              <a:extLst>
                <a:ext uri="{FF2B5EF4-FFF2-40B4-BE49-F238E27FC236}">
                  <a16:creationId xmlns:a16="http://schemas.microsoft.com/office/drawing/2014/main" id="{00000000-0008-0000-0100-000027000000}"/>
                </a:ext>
              </a:extLst>
            </xdr:cNvPr>
            <xdr:cNvSpPr txBox="1"/>
          </xdr:nvSpPr>
          <xdr:spPr>
            <a:xfrm>
              <a:off x="21" y="3132"/>
              <a:ext cx="1287" cy="471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lvl1pPr marL="0" indent="0">
                <a:defRPr sz="1100"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marL="0" algn="l" eaLnBrk="1"/>
              <a:r>
                <a:rPr lang="en-US" altLang="zh-CN" sz="1400" b="1" kern="1200">
                  <a:solidFill>
                    <a:srgbClr val="222222"/>
                  </a:solidFill>
                  <a:latin typeface="思源黑体 CN Regular" panose="020B0500000000000000" pitchFamily="34" charset="-122"/>
                  <a:ea typeface="思源黑体 CN Regular" panose="020B0500000000000000" pitchFamily="34" charset="-122"/>
                  <a:cs typeface="Times New Roman" panose="02020603050405020304" pitchFamily="12"/>
                  <a:sym typeface="Times New Roman" panose="02020603050405020304" pitchFamily="12"/>
                </a:rPr>
                <a:t>素材：</a:t>
              </a:r>
            </a:p>
          </xdr:txBody>
        </xdr:sp>
        <xdr:sp macro="" textlink="">
          <xdr:nvSpPr>
            <xdr:cNvPr id="40" name="文本框 39">
              <a:extLst>
                <a:ext uri="{FF2B5EF4-FFF2-40B4-BE49-F238E27FC236}">
                  <a16:creationId xmlns:a16="http://schemas.microsoft.com/office/drawing/2014/main" id="{00000000-0008-0000-0100-000028000000}"/>
                </a:ext>
              </a:extLst>
            </xdr:cNvPr>
            <xdr:cNvSpPr txBox="1"/>
          </xdr:nvSpPr>
          <xdr:spPr>
            <a:xfrm>
              <a:off x="0" y="3549"/>
              <a:ext cx="8548" cy="733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lvl1pPr marL="0" indent="0">
                <a:defRPr sz="1100"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marL="0" algn="l" eaLnBrk="1" fontAlgn="t">
                <a:lnSpc>
                  <a:spcPct val="100000"/>
                </a:lnSpc>
              </a:pPr>
              <a:r>
                <a:rPr lang="zh-CN" altLang="en-US" sz="1200" kern="1200">
                  <a:solidFill>
                    <a:srgbClr val="222222">
                      <a:alpha val="60000"/>
                    </a:srgbClr>
                  </a:solidFill>
                  <a:latin typeface="思源黑体 CN Regular" panose="020B0500000000000000" pitchFamily="34" charset="-122"/>
                  <a:ea typeface="思源黑体 CN Regular" panose="020B0500000000000000" pitchFamily="34" charset="-122"/>
                  <a:cs typeface="汉仪中黑简" panose="02010600000101010101" charset="-122"/>
                  <a:sym typeface="+mn-ea"/>
                </a:rPr>
                <a:t>模板中使用的图标来源于</a:t>
              </a:r>
              <a:r>
                <a:rPr lang="en-US" altLang="zh-CN" sz="1200" kern="1200">
                  <a:solidFill>
                    <a:srgbClr val="222222">
                      <a:alpha val="60000"/>
                    </a:srgbClr>
                  </a:solidFill>
                  <a:latin typeface="思源黑体 CN Regular" panose="020B0500000000000000" pitchFamily="34" charset="-122"/>
                  <a:ea typeface="思源黑体 CN Regular" panose="020B0500000000000000" pitchFamily="34" charset="-122"/>
                  <a:cs typeface="汉仪中黑简" panose="02010600000101010101" charset="-122"/>
                  <a:sym typeface="+mn-ea"/>
                </a:rPr>
                <a:t>【</a:t>
              </a:r>
              <a:r>
                <a:rPr lang="zh-CN" altLang="en-US" sz="1200" kern="1200">
                  <a:solidFill>
                    <a:srgbClr val="222222">
                      <a:alpha val="60000"/>
                    </a:srgbClr>
                  </a:solidFill>
                  <a:latin typeface="思源黑体 CN Regular" panose="020B0500000000000000" pitchFamily="34" charset="-122"/>
                  <a:ea typeface="思源黑体 CN Regular" panose="020B0500000000000000" pitchFamily="34" charset="-122"/>
                  <a:cs typeface="汉仪中黑简" panose="02010600000101010101" charset="-122"/>
                  <a:sym typeface="+mn-ea"/>
                </a:rPr>
                <a:t>稻壳图标</a:t>
              </a:r>
              <a:r>
                <a:rPr lang="en-US" altLang="zh-CN" sz="1200" kern="1200">
                  <a:solidFill>
                    <a:srgbClr val="222222">
                      <a:alpha val="60000"/>
                    </a:srgbClr>
                  </a:solidFill>
                  <a:latin typeface="思源黑体 CN Regular" panose="020B0500000000000000" pitchFamily="34" charset="-122"/>
                  <a:ea typeface="思源黑体 CN Regular" panose="020B0500000000000000" pitchFamily="34" charset="-122"/>
                  <a:cs typeface="汉仪中黑简" panose="02010600000101010101" charset="-122"/>
                  <a:sym typeface="+mn-ea"/>
                </a:rPr>
                <a:t>】</a:t>
              </a:r>
              <a:r>
                <a:rPr lang="zh-CN" altLang="en-US" sz="1200" kern="1200">
                  <a:solidFill>
                    <a:srgbClr val="222222">
                      <a:alpha val="60000"/>
                    </a:srgbClr>
                  </a:solidFill>
                  <a:latin typeface="思源黑体 CN Regular" panose="020B0500000000000000" pitchFamily="34" charset="-122"/>
                  <a:ea typeface="思源黑体 CN Regular" panose="020B0500000000000000" pitchFamily="34" charset="-122"/>
                  <a:cs typeface="汉仪中黑简" panose="02010600000101010101" charset="-122"/>
                  <a:sym typeface="+mn-ea"/>
                </a:rPr>
                <a:t>，仅限于个人学习、研究或欣赏目的使用，如需商用请您自行向版权方购买、获取商用版权。</a:t>
              </a:r>
            </a:p>
          </xdr:txBody>
        </xdr:sp>
      </xdr:grpSp>
    </xdr:grpSp>
    <xdr:clientData/>
  </xdr:twoCellAnchor>
  <xdr:twoCellAnchor>
    <xdr:from>
      <xdr:col>9</xdr:col>
      <xdr:colOff>493059</xdr:colOff>
      <xdr:row>3</xdr:row>
      <xdr:rowOff>109756</xdr:rowOff>
    </xdr:from>
    <xdr:to>
      <xdr:col>21</xdr:col>
      <xdr:colOff>421340</xdr:colOff>
      <xdr:row>6</xdr:row>
      <xdr:rowOff>67235</xdr:rowOff>
    </xdr:to>
    <xdr:grpSp>
      <xdr:nvGrpSpPr>
        <xdr:cNvPr id="45" name="组合 44">
          <a:extLst>
            <a:ext uri="{FF2B5EF4-FFF2-40B4-BE49-F238E27FC236}">
              <a16:creationId xmlns:a16="http://schemas.microsoft.com/office/drawing/2014/main" id="{00000000-0008-0000-0100-00002D000000}"/>
            </a:ext>
          </a:extLst>
        </xdr:cNvPr>
        <xdr:cNvGrpSpPr/>
      </xdr:nvGrpSpPr>
      <xdr:grpSpPr>
        <a:xfrm>
          <a:off x="6055659" y="824131"/>
          <a:ext cx="8043581" cy="671854"/>
          <a:chOff x="5468472" y="748491"/>
          <a:chExt cx="7557282" cy="663450"/>
        </a:xfrm>
      </xdr:grpSpPr>
      <xdr:sp macro="" textlink="">
        <xdr:nvSpPr>
          <xdr:cNvPr id="46" name="文本框 34">
            <a:hlinkClick xmlns:r="http://schemas.openxmlformats.org/officeDocument/2006/relationships" r:id="rId3"/>
            <a:extLst>
              <a:ext uri="{FF2B5EF4-FFF2-40B4-BE49-F238E27FC236}">
                <a16:creationId xmlns:a16="http://schemas.microsoft.com/office/drawing/2014/main" id="{00000000-0008-0000-0100-00002E000000}"/>
              </a:ext>
            </a:extLst>
          </xdr:cNvPr>
          <xdr:cNvSpPr txBox="1"/>
        </xdr:nvSpPr>
        <xdr:spPr>
          <a:xfrm>
            <a:off x="5468472" y="748491"/>
            <a:ext cx="7557282" cy="663450"/>
          </a:xfrm>
          <a:prstGeom prst="roundRect">
            <a:avLst/>
          </a:prstGeom>
          <a:noFill/>
          <a:ln>
            <a:solidFill>
              <a:srgbClr val="FF0000"/>
            </a:solidFill>
          </a:ln>
        </xdr:spPr>
        <xdr:txBody>
          <a:bodyPr wrap="square" anchor="ctr"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zh-CN" altLang="en-US" sz="1600">
                <a:solidFill>
                  <a:schemeClr val="accent5"/>
                </a:solidFill>
                <a:latin typeface="思源黑体 CN Regular" panose="020B0500000000000000" pitchFamily="34" charset="-122"/>
                <a:ea typeface="思源黑体 CN Regular" panose="020B0500000000000000" pitchFamily="34" charset="-122"/>
              </a:rPr>
              <a:t>             更多精彩模板 ： </a:t>
            </a:r>
            <a:r>
              <a:rPr lang="zh-CN" altLang="en-US" sz="2000">
                <a:solidFill>
                  <a:srgbClr val="FF0000"/>
                </a:solidFill>
                <a:latin typeface="思源黑体 CN Regular" panose="020B0500000000000000" pitchFamily="34" charset="-122"/>
                <a:ea typeface="思源黑体 CN Regular" panose="020B0500000000000000" pitchFamily="34" charset="-122"/>
              </a:rPr>
              <a:t>疾风</a:t>
            </a:r>
            <a:r>
              <a:rPr lang="zh-CN" altLang="en-US" sz="1600">
                <a:solidFill>
                  <a:schemeClr val="accent5"/>
                </a:solidFill>
                <a:latin typeface="思源黑体 CN Regular" panose="020B0500000000000000" pitchFamily="34" charset="-122"/>
                <a:ea typeface="思源黑体 CN Regular" panose="020B0500000000000000" pitchFamily="34" charset="-122"/>
              </a:rPr>
              <a:t> </a:t>
            </a:r>
            <a:r>
              <a:rPr lang="zh-CN" altLang="en-US" sz="1400">
                <a:solidFill>
                  <a:schemeClr val="accent5"/>
                </a:solidFill>
                <a:latin typeface="思源黑体 CN Regular" panose="020B0500000000000000" pitchFamily="34" charset="-122"/>
                <a:ea typeface="思源黑体 CN Regular" panose="020B0500000000000000" pitchFamily="34" charset="-122"/>
              </a:rPr>
              <a:t>https://www.docer.com/designer/detail/397517162</a:t>
            </a:r>
            <a:endParaRPr lang="zh-CN" altLang="en-US" sz="1600">
              <a:solidFill>
                <a:schemeClr val="accent5"/>
              </a:solidFill>
              <a:latin typeface="思源黑体 CN Regular" panose="020B0500000000000000" pitchFamily="34" charset="-122"/>
              <a:ea typeface="思源黑体 CN Regular" panose="020B0500000000000000" pitchFamily="34" charset="-122"/>
            </a:endParaRPr>
          </a:p>
        </xdr:txBody>
      </xdr:sp>
      <xdr:pic>
        <xdr:nvPicPr>
          <xdr:cNvPr id="47" name="图片 46">
            <a:extLst>
              <a:ext uri="{FF2B5EF4-FFF2-40B4-BE49-F238E27FC236}">
                <a16:creationId xmlns:a16="http://schemas.microsoft.com/office/drawing/2014/main" id="{00000000-0008-0000-0100-00002F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>
          <a:xfrm>
            <a:off x="5524500" y="805661"/>
            <a:ext cx="582705" cy="579384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twoCellAnchor>
    <xdr:from>
      <xdr:col>1</xdr:col>
      <xdr:colOff>304800</xdr:colOff>
      <xdr:row>32</xdr:row>
      <xdr:rowOff>26898</xdr:rowOff>
    </xdr:from>
    <xdr:to>
      <xdr:col>7</xdr:col>
      <xdr:colOff>128270</xdr:colOff>
      <xdr:row>36</xdr:row>
      <xdr:rowOff>176193</xdr:rowOff>
    </xdr:to>
    <xdr:grpSp>
      <xdr:nvGrpSpPr>
        <xdr:cNvPr id="49" name="组合 77">
          <a:extLst>
            <a:ext uri="{FF2B5EF4-FFF2-40B4-BE49-F238E27FC236}">
              <a16:creationId xmlns:a16="http://schemas.microsoft.com/office/drawing/2014/main" id="{00000000-0008-0000-0100-000031000000}"/>
            </a:ext>
          </a:extLst>
        </xdr:cNvPr>
        <xdr:cNvGrpSpPr/>
      </xdr:nvGrpSpPr>
      <xdr:grpSpPr>
        <a:xfrm>
          <a:off x="457200" y="7646898"/>
          <a:ext cx="3881120" cy="1101795"/>
          <a:chOff x="7127" y="5903"/>
          <a:chExt cx="5482" cy="1357"/>
        </a:xfrm>
      </xdr:grpSpPr>
      <xdr:sp macro="" textlink="">
        <xdr:nvSpPr>
          <xdr:cNvPr id="50" name="文本框 49">
            <a:extLst>
              <a:ext uri="{FF2B5EF4-FFF2-40B4-BE49-F238E27FC236}">
                <a16:creationId xmlns:a16="http://schemas.microsoft.com/office/drawing/2014/main" id="{00000000-0008-0000-0100-000032000000}"/>
              </a:ext>
            </a:extLst>
          </xdr:cNvPr>
          <xdr:cNvSpPr txBox="1"/>
        </xdr:nvSpPr>
        <xdr:spPr>
          <a:xfrm>
            <a:off x="7127" y="5903"/>
            <a:ext cx="2426" cy="460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marL="0" algn="l" eaLnBrk="1"/>
            <a:r>
              <a:rPr lang="en-US" altLang="zh-CN" sz="1200" b="1" kern="1200">
                <a:solidFill>
                  <a:srgbClr val="222222"/>
                </a:solidFill>
                <a:latin typeface="思源黑体 CN Regular" panose="020B0500000000000000" pitchFamily="34" charset="-122"/>
                <a:ea typeface="思源黑体 CN Regular" panose="020B0500000000000000" pitchFamily="34" charset="-122"/>
                <a:cs typeface="汉仪中黑简" panose="02010600000101010101" charset="-122"/>
                <a:sym typeface="Times New Roman" panose="02020603050405020304" pitchFamily="12"/>
              </a:rPr>
              <a:t>· </a:t>
            </a:r>
            <a:r>
              <a:rPr lang="zh-CN" altLang="en-US" sz="1200" b="1" kern="1200">
                <a:solidFill>
                  <a:srgbClr val="222222"/>
                </a:solidFill>
                <a:latin typeface="思源黑体 CN Regular" panose="020B0500000000000000" pitchFamily="34" charset="-122"/>
                <a:ea typeface="思源黑体 CN Regular" panose="020B0500000000000000" pitchFamily="34" charset="-122"/>
                <a:cs typeface="汉仪中黑简" panose="02010600000101010101" charset="-122"/>
                <a:sym typeface="Times New Roman" panose="02020603050405020304" pitchFamily="12"/>
              </a:rPr>
              <a:t>如何使用报表？</a:t>
            </a:r>
            <a:endParaRPr lang="en-US" altLang="zh-CN" sz="1200" kern="100">
              <a:latin typeface="思源黑体 CN Regular" panose="020B0500000000000000" pitchFamily="34" charset="-122"/>
              <a:ea typeface="思源黑体 CN Regular" panose="020B0500000000000000" pitchFamily="34" charset="-122"/>
              <a:cs typeface="汉仪中黑简" panose="02010600000101010101" charset="-122"/>
              <a:sym typeface="Times New Roman" panose="02020603050405020304" pitchFamily="12"/>
            </a:endParaRPr>
          </a:p>
        </xdr:txBody>
      </xdr:sp>
      <xdr:sp macro="" textlink="">
        <xdr:nvSpPr>
          <xdr:cNvPr id="51" name="文本框 50">
            <a:extLst>
              <a:ext uri="{FF2B5EF4-FFF2-40B4-BE49-F238E27FC236}">
                <a16:creationId xmlns:a16="http://schemas.microsoft.com/office/drawing/2014/main" id="{00000000-0008-0000-0100-000033000000}"/>
              </a:ext>
            </a:extLst>
          </xdr:cNvPr>
          <xdr:cNvSpPr txBox="1"/>
        </xdr:nvSpPr>
        <xdr:spPr>
          <a:xfrm>
            <a:off x="7197" y="6292"/>
            <a:ext cx="5412" cy="968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marL="0" algn="l" eaLnBrk="1" fontAlgn="t">
              <a:lnSpc>
                <a:spcPct val="100000"/>
              </a:lnSpc>
            </a:pPr>
            <a:r>
              <a:rPr lang="en-US" altLang="zh-CN" sz="1000" kern="1200">
                <a:solidFill>
                  <a:srgbClr val="222222">
                    <a:alpha val="60000"/>
                  </a:srgbClr>
                </a:solidFill>
                <a:latin typeface="思源黑体 CN Regular" panose="020B0500000000000000" pitchFamily="34" charset="-122"/>
                <a:ea typeface="思源黑体 CN Regular" panose="020B0500000000000000" pitchFamily="34" charset="-122"/>
                <a:cs typeface="汉仪中黑简" panose="02010600000101010101" charset="-122"/>
                <a:sym typeface="Times New Roman" panose="02020603050405020304" pitchFamily="12"/>
              </a:rPr>
              <a:t>1</a:t>
            </a:r>
            <a:r>
              <a:rPr lang="zh-CN" altLang="en-US" sz="1000" kern="1200">
                <a:solidFill>
                  <a:srgbClr val="222222">
                    <a:alpha val="60000"/>
                  </a:srgbClr>
                </a:solidFill>
                <a:latin typeface="思源黑体 CN Regular" panose="020B0500000000000000" pitchFamily="34" charset="-122"/>
                <a:ea typeface="思源黑体 CN Regular" panose="020B0500000000000000" pitchFamily="34" charset="-122"/>
                <a:cs typeface="汉仪中黑简" panose="02010600000101010101" charset="-122"/>
                <a:sym typeface="Times New Roman" panose="02020603050405020304" pitchFamily="12"/>
              </a:rPr>
              <a:t>、填写表格中红色框内数据，图表即自动更新统计。</a:t>
            </a:r>
            <a:endParaRPr lang="en-US" altLang="zh-CN" sz="1000" kern="1200">
              <a:solidFill>
                <a:srgbClr val="222222">
                  <a:alpha val="60000"/>
                </a:srgbClr>
              </a:solidFill>
              <a:latin typeface="思源黑体 CN Regular" panose="020B0500000000000000" pitchFamily="34" charset="-122"/>
              <a:ea typeface="思源黑体 CN Regular" panose="020B0500000000000000" pitchFamily="34" charset="-122"/>
              <a:cs typeface="汉仪中黑简" panose="02010600000101010101" charset="-122"/>
              <a:sym typeface="Times New Roman" panose="02020603050405020304" pitchFamily="12"/>
            </a:endParaRPr>
          </a:p>
          <a:p>
            <a:pPr marL="0" algn="l" eaLnBrk="1" fontAlgn="t">
              <a:lnSpc>
                <a:spcPct val="100000"/>
              </a:lnSpc>
            </a:pPr>
            <a:r>
              <a:rPr lang="en-US" altLang="zh-CN" sz="1000" kern="1200">
                <a:solidFill>
                  <a:srgbClr val="222222">
                    <a:alpha val="60000"/>
                  </a:srgbClr>
                </a:solidFill>
                <a:latin typeface="思源黑体 CN Regular" panose="020B0500000000000000" pitchFamily="34" charset="-122"/>
                <a:ea typeface="思源黑体 CN Regular" panose="020B0500000000000000" pitchFamily="34" charset="-122"/>
                <a:cs typeface="汉仪中黑简" panose="02010600000101010101" charset="-122"/>
                <a:sym typeface="Times New Roman" panose="02020603050405020304" pitchFamily="12"/>
              </a:rPr>
              <a:t>2</a:t>
            </a:r>
            <a:r>
              <a:rPr lang="zh-CN" altLang="en-US" sz="1000" kern="1200">
                <a:solidFill>
                  <a:srgbClr val="222222">
                    <a:alpha val="60000"/>
                  </a:srgbClr>
                </a:solidFill>
                <a:latin typeface="思源黑体 CN Regular" panose="020B0500000000000000" pitchFamily="34" charset="-122"/>
                <a:ea typeface="思源黑体 CN Regular" panose="020B0500000000000000" pitchFamily="34" charset="-122"/>
                <a:cs typeface="汉仪中黑简" panose="02010600000101010101" charset="-122"/>
                <a:sym typeface="Times New Roman" panose="02020603050405020304" pitchFamily="12"/>
              </a:rPr>
              <a:t>、可修改学历筛选内容，学历筛选项自动更新。</a:t>
            </a:r>
            <a:endParaRPr lang="en-US" altLang="zh-CN" sz="1000" kern="1200">
              <a:solidFill>
                <a:srgbClr val="222222">
                  <a:alpha val="60000"/>
                </a:srgbClr>
              </a:solidFill>
              <a:latin typeface="思源黑体 CN Regular" panose="020B0500000000000000" pitchFamily="34" charset="-122"/>
              <a:ea typeface="思源黑体 CN Regular" panose="020B0500000000000000" pitchFamily="34" charset="-122"/>
              <a:cs typeface="汉仪中黑简" panose="02010600000101010101" charset="-122"/>
              <a:sym typeface="Times New Roman" panose="02020603050405020304" pitchFamily="12"/>
            </a:endParaRPr>
          </a:p>
          <a:p>
            <a:pPr marL="0" algn="l" eaLnBrk="1" fontAlgn="t">
              <a:lnSpc>
                <a:spcPct val="100000"/>
              </a:lnSpc>
            </a:pPr>
            <a:r>
              <a:rPr lang="en-US" altLang="zh-CN" sz="1000" kern="1200">
                <a:solidFill>
                  <a:srgbClr val="222222">
                    <a:alpha val="60000"/>
                  </a:srgbClr>
                </a:solidFill>
                <a:latin typeface="思源黑体 CN Regular" panose="020B0500000000000000" pitchFamily="34" charset="-122"/>
                <a:ea typeface="思源黑体 CN Regular" panose="020B0500000000000000" pitchFamily="34" charset="-122"/>
                <a:cs typeface="汉仪中黑简" panose="02010600000101010101" charset="-122"/>
                <a:sym typeface="Times New Roman" panose="02020603050405020304" pitchFamily="12"/>
              </a:rPr>
              <a:t>3</a:t>
            </a:r>
            <a:r>
              <a:rPr lang="zh-CN" altLang="en-US" sz="1000" kern="1200">
                <a:solidFill>
                  <a:srgbClr val="222222">
                    <a:alpha val="60000"/>
                  </a:srgbClr>
                </a:solidFill>
                <a:latin typeface="思源黑体 CN Regular" panose="020B0500000000000000" pitchFamily="34" charset="-122"/>
                <a:ea typeface="思源黑体 CN Regular" panose="020B0500000000000000" pitchFamily="34" charset="-122"/>
                <a:cs typeface="汉仪中黑简" panose="02010600000101010101" charset="-122"/>
                <a:sym typeface="Times New Roman" panose="02020603050405020304" pitchFamily="12"/>
              </a:rPr>
              <a:t>、合计内容为自动计算，无需修改。</a:t>
            </a:r>
            <a:endParaRPr lang="en-US" altLang="zh-CN" sz="1000" kern="1200">
              <a:solidFill>
                <a:srgbClr val="222222">
                  <a:alpha val="60000"/>
                </a:srgbClr>
              </a:solidFill>
              <a:latin typeface="思源黑体 CN Regular" panose="020B0500000000000000" pitchFamily="34" charset="-122"/>
              <a:ea typeface="思源黑体 CN Regular" panose="020B0500000000000000" pitchFamily="34" charset="-122"/>
              <a:cs typeface="汉仪中黑简" panose="02010600000101010101" charset="-122"/>
              <a:sym typeface="Times New Roman" panose="02020603050405020304" pitchFamily="12"/>
            </a:endParaRPr>
          </a:p>
        </xdr:txBody>
      </xdr:sp>
    </xdr:grpSp>
    <xdr:clientData/>
  </xdr:twoCellAnchor>
  <xdr:twoCellAnchor editAs="oneCell">
    <xdr:from>
      <xdr:col>7</xdr:col>
      <xdr:colOff>104775</xdr:colOff>
      <xdr:row>39</xdr:row>
      <xdr:rowOff>66674</xdr:rowOff>
    </xdr:from>
    <xdr:to>
      <xdr:col>8</xdr:col>
      <xdr:colOff>577270</xdr:colOff>
      <xdr:row>49</xdr:row>
      <xdr:rowOff>95249</xdr:rowOff>
    </xdr:to>
    <xdr:pic>
      <xdr:nvPicPr>
        <xdr:cNvPr id="57" name="图片 56">
          <a:extLst>
            <a:ext uri="{FF2B5EF4-FFF2-40B4-BE49-F238E27FC236}">
              <a16:creationId xmlns:a16="http://schemas.microsoft.com/office/drawing/2014/main" id="{74C69263-8321-D93B-747D-57BCDB0554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314825" y="9353549"/>
          <a:ext cx="1148770" cy="2409825"/>
        </a:xfrm>
        <a:prstGeom prst="rect">
          <a:avLst/>
        </a:prstGeom>
      </xdr:spPr>
    </xdr:pic>
    <xdr:clientData/>
  </xdr:twoCellAnchor>
  <xdr:twoCellAnchor editAs="oneCell">
    <xdr:from>
      <xdr:col>1</xdr:col>
      <xdr:colOff>342900</xdr:colOff>
      <xdr:row>37</xdr:row>
      <xdr:rowOff>161925</xdr:rowOff>
    </xdr:from>
    <xdr:to>
      <xdr:col>7</xdr:col>
      <xdr:colOff>114300</xdr:colOff>
      <xdr:row>49</xdr:row>
      <xdr:rowOff>214089</xdr:rowOff>
    </xdr:to>
    <xdr:pic>
      <xdr:nvPicPr>
        <xdr:cNvPr id="53" name="图片 52">
          <a:extLst>
            <a:ext uri="{FF2B5EF4-FFF2-40B4-BE49-F238E27FC236}">
              <a16:creationId xmlns:a16="http://schemas.microsoft.com/office/drawing/2014/main" id="{9D8318BE-EFD9-5372-3892-206484DB66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495300" y="8972550"/>
          <a:ext cx="3829050" cy="2909664"/>
        </a:xfrm>
        <a:prstGeom prst="rect">
          <a:avLst/>
        </a:prstGeom>
      </xdr:spPr>
    </xdr:pic>
    <xdr:clientData/>
  </xdr:twoCellAnchor>
  <xdr:twoCellAnchor>
    <xdr:from>
      <xdr:col>1</xdr:col>
      <xdr:colOff>433107</xdr:colOff>
      <xdr:row>46</xdr:row>
      <xdr:rowOff>15126</xdr:rowOff>
    </xdr:from>
    <xdr:to>
      <xdr:col>7</xdr:col>
      <xdr:colOff>76201</xdr:colOff>
      <xdr:row>49</xdr:row>
      <xdr:rowOff>161924</xdr:rowOff>
    </xdr:to>
    <xdr:sp macro="" textlink="">
      <xdr:nvSpPr>
        <xdr:cNvPr id="48" name="矩形: 圆角 47">
          <a:extLst>
            <a:ext uri="{FF2B5EF4-FFF2-40B4-BE49-F238E27FC236}">
              <a16:creationId xmlns:a16="http://schemas.microsoft.com/office/drawing/2014/main" id="{00000000-0008-0000-0100-000030000000}"/>
            </a:ext>
          </a:extLst>
        </xdr:cNvPr>
        <xdr:cNvSpPr/>
      </xdr:nvSpPr>
      <xdr:spPr>
        <a:xfrm>
          <a:off x="585507" y="10968876"/>
          <a:ext cx="3700744" cy="861173"/>
        </a:xfrm>
        <a:prstGeom prst="roundRect">
          <a:avLst>
            <a:gd name="adj" fmla="val 3561"/>
          </a:avLst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>
            <a:latin typeface="思源黑体 CN Regular" panose="020B0500000000000000" pitchFamily="34" charset="-122"/>
            <a:ea typeface="思源黑体 CN Regular" panose="020B0500000000000000" pitchFamily="34" charset="-122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/>
      <a:ea typeface=""/>
      <a:cs typeface=""/>
      <a:font script="Jpan" typeface="Yu Gothic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Yu Gothic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/>
      <a:ea typeface=""/>
      <a:cs typeface=""/>
      <a:font script="Jpan" typeface="Yu Gothic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Yu Gothic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/>
      <a:ea typeface=""/>
      <a:cs typeface=""/>
      <a:font script="Jpan" typeface="Yu Gothic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Yu Gothic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/>
      <a:ea typeface=""/>
      <a:cs typeface=""/>
      <a:font script="Jpan" typeface="Yu Gothic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Yu Gothic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/>
      <a:ea typeface=""/>
      <a:cs typeface=""/>
      <a:font script="Jpan" typeface="Yu Gothic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Yu Gothic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/>
      <a:ea typeface=""/>
      <a:cs typeface=""/>
      <a:font script="Jpan" typeface="Yu Gothic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Yu Gothic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H128"/>
  <sheetViews>
    <sheetView showGridLines="0" tabSelected="1" zoomScaleNormal="100" workbookViewId="0">
      <selection activeCell="AG20" sqref="AG20"/>
    </sheetView>
  </sheetViews>
  <sheetFormatPr defaultColWidth="9" defaultRowHeight="17.25" x14ac:dyDescent="0.2"/>
  <cols>
    <col min="1" max="1" width="1.625" style="8" customWidth="1"/>
    <col min="2" max="2" width="0.375" style="8" customWidth="1"/>
    <col min="3" max="3" width="2.625" style="8" customWidth="1"/>
    <col min="4" max="4" width="10.375" style="8" customWidth="1"/>
    <col min="5" max="8" width="13.625" style="8" customWidth="1"/>
    <col min="9" max="9" width="12.625" style="8" customWidth="1"/>
    <col min="10" max="10" width="12.625" style="9" customWidth="1"/>
    <col min="11" max="11" width="14.125" style="9" bestFit="1" customWidth="1"/>
    <col min="12" max="13" width="12.625" style="10" customWidth="1"/>
    <col min="14" max="14" width="12.625" style="8" customWidth="1"/>
    <col min="15" max="15" width="2.625" style="8" customWidth="1"/>
    <col min="16" max="16" width="0.375" style="8" customWidth="1"/>
    <col min="17" max="17" width="7.125" style="8" hidden="1" customWidth="1"/>
    <col min="18" max="18" width="9.375" style="8" hidden="1" customWidth="1"/>
    <col min="19" max="19" width="10" style="8" hidden="1" customWidth="1"/>
    <col min="20" max="20" width="9" style="11" hidden="1" customWidth="1"/>
    <col min="21" max="21" width="2.125" style="8" hidden="1" customWidth="1"/>
    <col min="22" max="24" width="9" style="8" hidden="1" customWidth="1"/>
    <col min="25" max="25" width="2.125" style="8" hidden="1" customWidth="1"/>
    <col min="26" max="28" width="9" style="8" hidden="1" customWidth="1"/>
    <col min="29" max="29" width="2.125" style="8" hidden="1" customWidth="1"/>
    <col min="30" max="31" width="9" style="8" hidden="1" customWidth="1"/>
    <col min="32" max="16384" width="9" style="8"/>
  </cols>
  <sheetData>
    <row r="1" spans="2:32" ht="8.1" customHeight="1" x14ac:dyDescent="0.2"/>
    <row r="2" spans="2:32" ht="2.4500000000000002" customHeight="1" x14ac:dyDescent="0.2">
      <c r="B2" s="12"/>
      <c r="C2" s="13"/>
      <c r="D2" s="13"/>
      <c r="E2" s="13"/>
      <c r="F2" s="13"/>
      <c r="G2" s="13"/>
      <c r="H2" s="13"/>
      <c r="I2" s="13"/>
      <c r="J2" s="37"/>
      <c r="K2" s="37"/>
      <c r="L2" s="38"/>
      <c r="M2" s="38"/>
      <c r="N2" s="13"/>
      <c r="O2" s="13"/>
      <c r="P2" s="39"/>
    </row>
    <row r="3" spans="2:32" s="4" customFormat="1" ht="9.9499999999999993" customHeight="1" x14ac:dyDescent="0.2">
      <c r="B3" s="14"/>
      <c r="C3" s="15"/>
      <c r="D3" s="15"/>
      <c r="E3" s="15"/>
      <c r="F3" s="15"/>
      <c r="G3" s="15"/>
      <c r="H3" s="15"/>
      <c r="I3" s="15"/>
      <c r="J3" s="40"/>
      <c r="K3" s="41"/>
      <c r="L3" s="42"/>
      <c r="M3" s="42"/>
      <c r="N3" s="15"/>
      <c r="P3" s="43"/>
      <c r="T3" s="52"/>
    </row>
    <row r="4" spans="2:32" s="5" customFormat="1" ht="36.75" customHeight="1" x14ac:dyDescent="0.2">
      <c r="B4" s="16"/>
      <c r="D4" s="17"/>
      <c r="E4" s="18" t="s">
        <v>0</v>
      </c>
      <c r="F4" s="17"/>
      <c r="G4" s="17"/>
      <c r="H4" s="17"/>
      <c r="I4" s="89">
        <f ca="1">AVERAGE($L$27:$L$126)</f>
        <v>10.113865686602074</v>
      </c>
      <c r="J4" s="90"/>
      <c r="K4" s="89">
        <f ca="1">AVERAGE($M$27:$M$126)</f>
        <v>4.4977614433678594</v>
      </c>
      <c r="L4" s="90"/>
      <c r="M4" s="97">
        <f>COUNTA(I27:I126)</f>
        <v>41</v>
      </c>
      <c r="N4" s="97"/>
      <c r="O4" s="17"/>
      <c r="P4" s="44"/>
      <c r="T4" s="53"/>
    </row>
    <row r="5" spans="2:32" ht="20.100000000000001" customHeight="1" x14ac:dyDescent="0.2">
      <c r="B5" s="12"/>
      <c r="C5" s="19"/>
      <c r="D5" s="6"/>
      <c r="E5" s="20" t="s">
        <v>1</v>
      </c>
      <c r="F5" s="6"/>
      <c r="G5" s="6"/>
      <c r="H5" s="6"/>
      <c r="I5" s="91" t="s">
        <v>2</v>
      </c>
      <c r="J5" s="91"/>
      <c r="K5" s="92" t="s">
        <v>3</v>
      </c>
      <c r="L5" s="92"/>
      <c r="M5" s="98" t="s">
        <v>129</v>
      </c>
      <c r="N5" s="92"/>
      <c r="O5" s="17"/>
      <c r="P5" s="44"/>
      <c r="Q5" s="5"/>
      <c r="R5" s="5"/>
      <c r="S5" s="5"/>
      <c r="T5" s="53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</row>
    <row r="6" spans="2:32" s="6" customFormat="1" ht="5.0999999999999996" customHeight="1" x14ac:dyDescent="0.2">
      <c r="B6" s="21"/>
      <c r="C6" s="22"/>
      <c r="D6" s="23"/>
      <c r="E6" s="24"/>
      <c r="F6" s="23"/>
      <c r="G6" s="23"/>
      <c r="H6" s="23"/>
      <c r="I6" s="23"/>
      <c r="J6" s="46"/>
      <c r="K6" s="46"/>
      <c r="L6" s="47"/>
      <c r="M6" s="47"/>
      <c r="N6" s="23"/>
      <c r="O6" s="17"/>
      <c r="P6" s="44"/>
      <c r="Q6" s="5"/>
      <c r="R6" s="5"/>
      <c r="S6" s="5"/>
      <c r="T6" s="53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</row>
    <row r="7" spans="2:32" s="6" customFormat="1" ht="8.1" customHeight="1" x14ac:dyDescent="0.2">
      <c r="B7" s="21"/>
      <c r="C7" s="22"/>
      <c r="E7" s="20"/>
      <c r="J7" s="48"/>
      <c r="K7" s="48"/>
      <c r="L7" s="49"/>
      <c r="M7" s="49"/>
      <c r="O7" s="17"/>
      <c r="P7" s="44"/>
      <c r="Q7" s="5"/>
      <c r="R7" s="5"/>
      <c r="S7" s="5"/>
      <c r="T7" s="53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</row>
    <row r="8" spans="2:32" s="7" customFormat="1" ht="21.95" customHeight="1" x14ac:dyDescent="0.2">
      <c r="B8" s="25"/>
      <c r="C8" s="26"/>
      <c r="D8" s="27" t="s">
        <v>4</v>
      </c>
      <c r="E8" s="27" t="s">
        <v>5</v>
      </c>
      <c r="I8" s="27" t="s">
        <v>6</v>
      </c>
      <c r="J8" s="27" t="s">
        <v>7</v>
      </c>
      <c r="M8" s="27" t="s">
        <v>8</v>
      </c>
      <c r="N8" s="27" t="s">
        <v>7</v>
      </c>
      <c r="O8" s="17"/>
      <c r="P8" s="44"/>
      <c r="Q8" s="5"/>
      <c r="R8" s="5"/>
      <c r="S8" s="5"/>
      <c r="T8" s="53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</row>
    <row r="9" spans="2:32" s="7" customFormat="1" ht="21.95" customHeight="1" x14ac:dyDescent="0.2">
      <c r="B9" s="25"/>
      <c r="C9" s="26"/>
      <c r="D9" s="64" t="s">
        <v>126</v>
      </c>
      <c r="E9" s="28">
        <f ca="1">COUNTIFS($L$27:$L$126,"&gt;10")</f>
        <v>17</v>
      </c>
      <c r="I9" s="28" t="str">
        <f ca="1">INDEX($R$27:$R$126,MATCH(J9,$T$27:$T$126,0))</f>
        <v>公司7</v>
      </c>
      <c r="J9" s="32">
        <f ca="1">LARGE($T$27:$T$126,ROW(T1))</f>
        <v>14.77142857142857</v>
      </c>
      <c r="M9" s="28" t="str">
        <f ca="1">INDEX($Z$27:$Z$126,MATCH(N9,$AB$27:$AB$126,0))</f>
        <v>职位40</v>
      </c>
      <c r="N9" s="32">
        <f ca="1">LARGE($AB$27:$AB$126,ROW(AB1))</f>
        <v>16.942465753424656</v>
      </c>
      <c r="O9" s="17"/>
      <c r="P9" s="44"/>
      <c r="Q9" s="5"/>
      <c r="R9" s="5"/>
      <c r="S9" s="5"/>
      <c r="T9" s="53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</row>
    <row r="10" spans="2:32" s="7" customFormat="1" ht="21.95" customHeight="1" x14ac:dyDescent="0.2">
      <c r="B10" s="25"/>
      <c r="C10" s="26"/>
      <c r="D10" s="29" t="s">
        <v>9</v>
      </c>
      <c r="E10" s="29">
        <f ca="1">COUNTIFS($L$27:$L$126,"&gt;5",$L$27:$L$126,"&lt;=10")</f>
        <v>12</v>
      </c>
      <c r="I10" s="29" t="str">
        <f ca="1">INDEX($R$27:$R$126,MATCH(J10,$T$27:$T$126,0))</f>
        <v>公司4</v>
      </c>
      <c r="J10" s="34">
        <f ca="1">LARGE($T$27:$T$126,ROW(T2))</f>
        <v>12.105936073059359</v>
      </c>
      <c r="M10" s="29" t="str">
        <f t="shared" ref="M10:M13" ca="1" si="0">INDEX($Z$27:$Z$126,MATCH(N10,$AB$27:$AB$126,0))</f>
        <v>职位29</v>
      </c>
      <c r="N10" s="34">
        <f ca="1">LARGE($AB$27:$AB$126,ROW(AB2))</f>
        <v>15.093150684931507</v>
      </c>
      <c r="O10" s="17"/>
      <c r="P10" s="44"/>
      <c r="Q10" s="5"/>
      <c r="R10" s="5"/>
      <c r="S10" s="5"/>
      <c r="T10" s="53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</row>
    <row r="11" spans="2:32" s="7" customFormat="1" ht="21.95" customHeight="1" x14ac:dyDescent="0.2">
      <c r="B11" s="25"/>
      <c r="C11" s="26"/>
      <c r="D11" s="29" t="s">
        <v>10</v>
      </c>
      <c r="E11" s="29">
        <f ca="1">COUNTIFS($L$27:$L$126,"&gt;3",$L$27:$L$126,"&lt;=5")</f>
        <v>7</v>
      </c>
      <c r="I11" s="29" t="str">
        <f ca="1">INDEX($R$27:$R$126,MATCH(J11,$T$27:$T$126,0))</f>
        <v>公司5</v>
      </c>
      <c r="J11" s="34">
        <f ca="1">LARGE($T$27:$T$126,ROW(T3))</f>
        <v>11.264840182648401</v>
      </c>
      <c r="M11" s="29" t="str">
        <f t="shared" ca="1" si="0"/>
        <v>职位25</v>
      </c>
      <c r="N11" s="34">
        <f ca="1">LARGE($AB$27:$AB$126,ROW(AB3))</f>
        <v>13.084931506849315</v>
      </c>
      <c r="O11" s="17"/>
      <c r="P11" s="44"/>
      <c r="Q11" s="5"/>
      <c r="R11" s="5"/>
      <c r="S11" s="5"/>
      <c r="T11" s="53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</row>
    <row r="12" spans="2:32" s="7" customFormat="1" ht="21.95" customHeight="1" x14ac:dyDescent="0.2">
      <c r="B12" s="25"/>
      <c r="C12" s="26"/>
      <c r="D12" s="29" t="s">
        <v>11</v>
      </c>
      <c r="E12" s="29">
        <f ca="1">COUNTIFS($L$27:$L$126,"&gt;1",$L$27:$L$126,"&lt;=3")</f>
        <v>4</v>
      </c>
      <c r="I12" s="29" t="str">
        <f ca="1">INDEX($R$27:$R$126,MATCH(J12,$T$27:$T$126,0))</f>
        <v>公司6</v>
      </c>
      <c r="J12" s="34">
        <f ca="1">LARGE($T$27:$T$126,ROW(T4))</f>
        <v>10.849771689497716</v>
      </c>
      <c r="M12" s="29" t="str">
        <f t="shared" ca="1" si="0"/>
        <v>职位36</v>
      </c>
      <c r="N12" s="34">
        <f ca="1">LARGE($AB$27:$AB$126,ROW(AB4))</f>
        <v>11.386301369863014</v>
      </c>
      <c r="O12" s="17"/>
      <c r="P12" s="44"/>
      <c r="Q12" s="5"/>
      <c r="R12" s="5"/>
      <c r="S12" s="5"/>
      <c r="T12" s="53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</row>
    <row r="13" spans="2:32" s="7" customFormat="1" ht="21.95" customHeight="1" x14ac:dyDescent="0.2">
      <c r="B13" s="25"/>
      <c r="C13" s="26"/>
      <c r="D13" s="65" t="s">
        <v>127</v>
      </c>
      <c r="E13" s="30">
        <f ca="1">COUNTIFS($L$27:$L$126,"&lt;=1")</f>
        <v>1</v>
      </c>
      <c r="I13" s="30" t="str">
        <f ca="1">INDEX($R$27:$R$126,MATCH(J13,$T$27:$T$126,0))</f>
        <v>公司1</v>
      </c>
      <c r="J13" s="36">
        <f ca="1">LARGE($T$27:$T$126,ROW(T5))</f>
        <v>8.1358904109589041</v>
      </c>
      <c r="M13" s="30" t="str">
        <f t="shared" ca="1" si="0"/>
        <v>职位21</v>
      </c>
      <c r="N13" s="36">
        <f ca="1">LARGE($AB$27:$AB$126,ROW(AB5))</f>
        <v>11.227397260273973</v>
      </c>
      <c r="O13" s="17"/>
      <c r="P13" s="44"/>
      <c r="Q13" s="5"/>
      <c r="R13" s="5"/>
      <c r="S13" s="5"/>
      <c r="T13" s="53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</row>
    <row r="14" spans="2:32" s="7" customFormat="1" ht="21.95" customHeight="1" x14ac:dyDescent="0.2">
      <c r="B14" s="25"/>
      <c r="C14" s="26"/>
      <c r="J14" s="50"/>
      <c r="K14" s="50"/>
      <c r="M14" s="51"/>
      <c r="O14" s="17"/>
      <c r="P14" s="44"/>
      <c r="Q14" s="5"/>
      <c r="R14" s="5"/>
      <c r="S14" s="5"/>
      <c r="T14" s="53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</row>
    <row r="15" spans="2:32" ht="21.95" customHeight="1" x14ac:dyDescent="0.2">
      <c r="B15" s="12"/>
      <c r="C15" s="19"/>
      <c r="L15" s="8"/>
      <c r="O15" s="17"/>
      <c r="P15" s="44"/>
      <c r="Q15" s="5"/>
      <c r="R15" s="5"/>
      <c r="S15" s="5"/>
      <c r="T15" s="53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</row>
    <row r="16" spans="2:32" ht="8.1" customHeight="1" x14ac:dyDescent="0.2">
      <c r="B16" s="12"/>
      <c r="C16" s="19"/>
      <c r="L16" s="8"/>
      <c r="O16" s="17"/>
      <c r="P16" s="44"/>
      <c r="Q16" s="5"/>
      <c r="R16" s="5"/>
      <c r="S16" s="5"/>
      <c r="T16" s="53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</row>
    <row r="17" spans="2:34" ht="21.95" customHeight="1" x14ac:dyDescent="0.2">
      <c r="B17" s="12"/>
      <c r="C17" s="19"/>
      <c r="D17" s="27" t="s">
        <v>12</v>
      </c>
      <c r="E17" s="27" t="s">
        <v>7</v>
      </c>
      <c r="F17" s="27" t="s">
        <v>128</v>
      </c>
      <c r="I17" s="27" t="s">
        <v>13</v>
      </c>
      <c r="J17" s="27" t="s">
        <v>7</v>
      </c>
      <c r="L17" s="8"/>
      <c r="M17" s="27" t="s">
        <v>8</v>
      </c>
      <c r="N17" s="27" t="s">
        <v>7</v>
      </c>
      <c r="O17" s="17"/>
      <c r="P17" s="44"/>
      <c r="Q17" s="5"/>
      <c r="R17" s="5"/>
      <c r="S17" s="5"/>
      <c r="T17" s="53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</row>
    <row r="18" spans="2:34" ht="21.95" customHeight="1" x14ac:dyDescent="0.2">
      <c r="B18" s="12"/>
      <c r="C18" s="19"/>
      <c r="D18" s="31" t="s">
        <v>14</v>
      </c>
      <c r="E18" s="32">
        <f t="shared" ref="E18:E23" ca="1" si="1">AVERAGEIF($N$27:$N$126,D18,$L$27:$L$126)</f>
        <v>15.610958904109589</v>
      </c>
      <c r="F18" s="94">
        <f>COUNTIF($N$27:$N$126,D18)</f>
        <v>3</v>
      </c>
      <c r="I18" s="28" t="str">
        <f ca="1">INDEX($V$27:$V$126,MATCH(J18,$X$27:$X$126,0))</f>
        <v>部门5</v>
      </c>
      <c r="J18" s="32">
        <f ca="1">LARGE($X$27:$X$126,ROW(X1))</f>
        <v>14.064383561643837</v>
      </c>
      <c r="L18" s="8"/>
      <c r="M18" s="28" t="str">
        <f t="shared" ref="M18:M22" ca="1" si="2">INDEX($Z$27:$Z$126,MATCH(N18,$AB$27:$AB$126,0))</f>
        <v>职位30</v>
      </c>
      <c r="N18" s="32">
        <f ca="1">SMALL($AB$27:$AB$126,ROW(AB1))</f>
        <v>0.29863013698630136</v>
      </c>
      <c r="O18" s="17"/>
      <c r="P18" s="44"/>
      <c r="Q18" s="5"/>
      <c r="R18" s="5"/>
      <c r="S18" s="5"/>
      <c r="T18" s="53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</row>
    <row r="19" spans="2:34" ht="21.95" customHeight="1" x14ac:dyDescent="0.2">
      <c r="B19" s="12"/>
      <c r="C19" s="19"/>
      <c r="D19" s="33" t="s">
        <v>15</v>
      </c>
      <c r="E19" s="34">
        <f t="shared" ca="1" si="1"/>
        <v>7.7093150684931517</v>
      </c>
      <c r="F19" s="95">
        <f t="shared" ref="F19:F23" si="3">COUNTIF($N$27:$N$126,D19)</f>
        <v>10</v>
      </c>
      <c r="I19" s="29" t="str">
        <f ca="1">INDEX($V$27:$V$126,MATCH(J19,$X$27:$X$126,0))</f>
        <v>部门3</v>
      </c>
      <c r="J19" s="34">
        <f ca="1">LARGE($X$27:$X$126,ROW(X2))</f>
        <v>11.470776255707761</v>
      </c>
      <c r="L19" s="8"/>
      <c r="M19" s="29" t="str">
        <f t="shared" ca="1" si="2"/>
        <v>职位17</v>
      </c>
      <c r="N19" s="34">
        <f ca="1">SMALL($AB$27:$AB$126,ROW(AB2))</f>
        <v>0.41369863013698632</v>
      </c>
      <c r="O19" s="17"/>
      <c r="P19" s="44"/>
      <c r="Q19" s="5"/>
      <c r="R19" s="5"/>
      <c r="S19" s="5"/>
      <c r="T19" s="53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</row>
    <row r="20" spans="2:34" ht="21.95" customHeight="1" x14ac:dyDescent="0.2">
      <c r="B20" s="12"/>
      <c r="C20" s="19"/>
      <c r="D20" s="33" t="s">
        <v>16</v>
      </c>
      <c r="E20" s="34">
        <f t="shared" ca="1" si="1"/>
        <v>10.294520547945206</v>
      </c>
      <c r="F20" s="95">
        <f t="shared" si="3"/>
        <v>4</v>
      </c>
      <c r="I20" s="29" t="str">
        <f ca="1">INDEX($V$27:$V$126,MATCH(J20,$X$27:$X$126,0))</f>
        <v>部门4</v>
      </c>
      <c r="J20" s="34">
        <f ca="1">LARGE($X$27:$X$126,ROW(X3))</f>
        <v>10.525636007827789</v>
      </c>
      <c r="L20" s="8"/>
      <c r="M20" s="29" t="str">
        <f t="shared" ca="1" si="2"/>
        <v>职位10</v>
      </c>
      <c r="N20" s="34">
        <f ca="1">SMALL($AB$27:$AB$126,ROW(AB3))</f>
        <v>0.55342465753424652</v>
      </c>
      <c r="O20" s="17"/>
      <c r="P20" s="44"/>
      <c r="Q20" s="5"/>
      <c r="R20" s="5"/>
      <c r="S20" s="5"/>
      <c r="T20" s="53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</row>
    <row r="21" spans="2:34" ht="21.95" customHeight="1" x14ac:dyDescent="0.2">
      <c r="B21" s="12"/>
      <c r="C21" s="19"/>
      <c r="D21" s="33" t="s">
        <v>17</v>
      </c>
      <c r="E21" s="34">
        <f t="shared" ca="1" si="1"/>
        <v>13.471232876712328</v>
      </c>
      <c r="F21" s="95">
        <f t="shared" si="3"/>
        <v>2</v>
      </c>
      <c r="I21" s="29" t="str">
        <f ca="1">INDEX($V$27:$V$126,MATCH(J21,$X$27:$X$126,0))</f>
        <v>部门1</v>
      </c>
      <c r="J21" s="34">
        <f ca="1">LARGE($X$27:$X$126,ROW(X4))</f>
        <v>9.4261796042617956</v>
      </c>
      <c r="L21" s="8"/>
      <c r="M21" s="29" t="str">
        <f t="shared" ca="1" si="2"/>
        <v>职位16</v>
      </c>
      <c r="N21" s="34">
        <f ca="1">SMALL($AB$27:$AB$126,ROW(AB4))</f>
        <v>0.55890410958904113</v>
      </c>
      <c r="O21" s="17"/>
      <c r="P21" s="44"/>
      <c r="Q21" s="5"/>
      <c r="R21" s="5"/>
      <c r="S21" s="5"/>
      <c r="T21" s="53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</row>
    <row r="22" spans="2:34" ht="21.95" customHeight="1" x14ac:dyDescent="0.2">
      <c r="B22" s="12"/>
      <c r="C22" s="19"/>
      <c r="D22" s="33" t="s">
        <v>18</v>
      </c>
      <c r="E22" s="34">
        <f t="shared" ca="1" si="1"/>
        <v>10.011506849315067</v>
      </c>
      <c r="F22" s="95">
        <f t="shared" si="3"/>
        <v>15</v>
      </c>
      <c r="I22" s="30" t="str">
        <f ca="1">INDEX($V$27:$V$126,MATCH(J22,$X$27:$X$126,0))</f>
        <v>部门2</v>
      </c>
      <c r="J22" s="36">
        <f ca="1">LARGE($X$27:$X$126,ROW(X5))</f>
        <v>8.2486301369863018</v>
      </c>
      <c r="L22" s="8"/>
      <c r="M22" s="30" t="str">
        <f t="shared" ca="1" si="2"/>
        <v>职位6</v>
      </c>
      <c r="N22" s="36">
        <f ca="1">SMALL($AB$27:$AB$126,ROW(AB5))</f>
        <v>0.73150684931506849</v>
      </c>
      <c r="O22" s="17"/>
      <c r="P22" s="44"/>
      <c r="Q22" s="5"/>
      <c r="R22" s="5"/>
      <c r="S22" s="5"/>
      <c r="T22" s="53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</row>
    <row r="23" spans="2:34" ht="21.95" customHeight="1" x14ac:dyDescent="0.2">
      <c r="B23" s="12"/>
      <c r="C23" s="19"/>
      <c r="D23" s="35" t="s">
        <v>19</v>
      </c>
      <c r="E23" s="36">
        <f t="shared" ca="1" si="1"/>
        <v>10.349902152641878</v>
      </c>
      <c r="F23" s="96">
        <f t="shared" si="3"/>
        <v>7</v>
      </c>
      <c r="M23" s="8"/>
      <c r="O23" s="17"/>
      <c r="P23" s="44"/>
      <c r="Q23" s="5"/>
      <c r="R23" s="5"/>
      <c r="S23" s="5"/>
      <c r="T23" s="53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61"/>
      <c r="AH23" s="61"/>
    </row>
    <row r="24" spans="2:34" ht="21.95" customHeight="1" x14ac:dyDescent="0.2">
      <c r="B24" s="12"/>
      <c r="C24" s="19"/>
      <c r="M24" s="8"/>
      <c r="P24" s="45"/>
      <c r="R24" s="54" t="s">
        <v>20</v>
      </c>
      <c r="AF24" s="61"/>
      <c r="AG24" s="61" t="s">
        <v>21</v>
      </c>
      <c r="AH24" s="61"/>
    </row>
    <row r="25" spans="2:34" ht="8.1" customHeight="1" x14ac:dyDescent="0.2">
      <c r="B25" s="12"/>
      <c r="C25" s="19"/>
      <c r="P25" s="45"/>
      <c r="AF25" s="61"/>
      <c r="AG25" s="61"/>
      <c r="AH25" s="61"/>
    </row>
    <row r="26" spans="2:34" ht="24.95" customHeight="1" x14ac:dyDescent="0.2">
      <c r="B26" s="12"/>
      <c r="D26" s="84" t="s">
        <v>22</v>
      </c>
      <c r="E26" s="85" t="s">
        <v>23</v>
      </c>
      <c r="F26" s="85" t="s">
        <v>13</v>
      </c>
      <c r="G26" s="85" t="s">
        <v>8</v>
      </c>
      <c r="H26" s="85" t="s">
        <v>24</v>
      </c>
      <c r="I26" s="85" t="s">
        <v>25</v>
      </c>
      <c r="J26" s="86" t="s">
        <v>26</v>
      </c>
      <c r="K26" s="86" t="s">
        <v>27</v>
      </c>
      <c r="L26" s="87" t="s">
        <v>28</v>
      </c>
      <c r="M26" s="87" t="s">
        <v>29</v>
      </c>
      <c r="N26" s="88" t="s">
        <v>12</v>
      </c>
      <c r="P26" s="45"/>
      <c r="R26" s="55" t="s">
        <v>6</v>
      </c>
      <c r="S26" s="55" t="s">
        <v>5</v>
      </c>
      <c r="T26" s="56" t="s">
        <v>7</v>
      </c>
      <c r="V26" s="55" t="s">
        <v>13</v>
      </c>
      <c r="W26" s="55" t="s">
        <v>5</v>
      </c>
      <c r="X26" s="55" t="s">
        <v>7</v>
      </c>
      <c r="Z26" s="55" t="s">
        <v>8</v>
      </c>
      <c r="AA26" s="55" t="s">
        <v>5</v>
      </c>
      <c r="AB26" s="55" t="s">
        <v>7</v>
      </c>
      <c r="AD26" s="55" t="s">
        <v>12</v>
      </c>
      <c r="AE26" s="55" t="s">
        <v>7</v>
      </c>
      <c r="AF26" s="61"/>
      <c r="AG26" s="62" t="s">
        <v>30</v>
      </c>
      <c r="AH26" s="61"/>
    </row>
    <row r="27" spans="2:34" ht="24.95" customHeight="1" x14ac:dyDescent="0.2">
      <c r="B27" s="12"/>
      <c r="D27" s="66">
        <f>ROW()-26</f>
        <v>1</v>
      </c>
      <c r="E27" s="67" t="s">
        <v>31</v>
      </c>
      <c r="F27" s="67" t="s">
        <v>32</v>
      </c>
      <c r="G27" s="68" t="s">
        <v>33</v>
      </c>
      <c r="H27" s="67"/>
      <c r="I27" s="67" t="s">
        <v>34</v>
      </c>
      <c r="J27" s="69">
        <v>38438</v>
      </c>
      <c r="K27" s="69">
        <v>42392</v>
      </c>
      <c r="L27" s="70">
        <f ca="1">DATEDIF(J27,TODAY(),"d")/365</f>
        <v>17.490410958904111</v>
      </c>
      <c r="M27" s="70">
        <f ca="1">DATEDIF(K27,TODAY(),"d")/365</f>
        <v>6.6575342465753424</v>
      </c>
      <c r="N27" s="68" t="s">
        <v>18</v>
      </c>
      <c r="P27" s="45"/>
      <c r="Q27" s="8">
        <f>K27-J27</f>
        <v>3954</v>
      </c>
      <c r="R27" s="8" t="str">
        <f t="array" ref="R27">INDEX($E$26:$E$127,1+MATCH(0,COUNTIF(R$26:R26,$E$27:$E$127),0))&amp;""</f>
        <v>公司1</v>
      </c>
      <c r="S27" s="8">
        <f t="shared" ref="S27:S58" si="4">IF(R27="","",COUNTIF($E$27:$E$126,R27))</f>
        <v>5</v>
      </c>
      <c r="T27" s="11">
        <f t="shared" ref="T27:T58" ca="1" si="5">IF(R27="","",AVERAGEIF($E$27:$E$126,R27,$L$27:$L$126))</f>
        <v>8.1358904109589041</v>
      </c>
      <c r="V27" s="8" t="str">
        <f t="array" ref="V27">INDEX($F$26:$F$127,1+MATCH(0,COUNTIF(V$26:V26,$F$27:$F$127),0))&amp;""</f>
        <v>部门1</v>
      </c>
      <c r="W27" s="8">
        <f t="shared" ref="W27:W58" si="6">IF(V27="","",COUNTIF($F$27:$F$126,V27))</f>
        <v>9</v>
      </c>
      <c r="X27" s="11">
        <f ca="1">IF(V27="","",AVERAGEIF($F$27:$F$126,V27,$L$27:$L$126))</f>
        <v>9.4261796042617956</v>
      </c>
      <c r="Z27" s="8" t="str">
        <f t="array" ref="Z27">INDEX($G$26:$G$127,1+MATCH(0,COUNTIF(Z$26:Z26,$G$27:$G$127),0))&amp;""</f>
        <v>职位1</v>
      </c>
      <c r="AA27" s="8">
        <f>IF(Z27="","",COUNTIF($G$27:$G$126,Z27))</f>
        <v>1</v>
      </c>
      <c r="AB27" s="11">
        <f ca="1">IF(Z27="","",AVERAGEIF($G$27:$G$126,Z27,$M$27:$M$126))</f>
        <v>6.6575342465753424</v>
      </c>
      <c r="AD27" s="8" t="str">
        <f t="array" ref="AD27">INDEX($N$26:$N$127,1+MATCH(0,COUNTIF(AD$26:AD26,$N$27:$N$127),0))&amp;""</f>
        <v>大专</v>
      </c>
      <c r="AE27" s="11">
        <f ca="1">IF(AD27="","",AVERAGEIF($N$27:$N$126,AD27,$L$27:$L$126))</f>
        <v>10.011506849315067</v>
      </c>
      <c r="AF27" s="61"/>
      <c r="AG27" s="63" t="s">
        <v>14</v>
      </c>
      <c r="AH27" s="61"/>
    </row>
    <row r="28" spans="2:34" ht="24.95" customHeight="1" x14ac:dyDescent="0.2">
      <c r="B28" s="12"/>
      <c r="D28" s="71">
        <f t="shared" ref="D28:D91" si="7">ROW()-26</f>
        <v>2</v>
      </c>
      <c r="E28" s="72" t="s">
        <v>31</v>
      </c>
      <c r="F28" s="72" t="s">
        <v>35</v>
      </c>
      <c r="G28" s="73" t="s">
        <v>36</v>
      </c>
      <c r="H28" s="72"/>
      <c r="I28" s="72" t="s">
        <v>37</v>
      </c>
      <c r="J28" s="74">
        <v>43498</v>
      </c>
      <c r="K28" s="74">
        <v>44124</v>
      </c>
      <c r="L28" s="75">
        <f t="shared" ref="L28:L67" ca="1" si="8">DATEDIF(J28,TODAY(),"d")/365</f>
        <v>3.6273972602739728</v>
      </c>
      <c r="M28" s="75">
        <f t="shared" ref="M28:M67" ca="1" si="9">DATEDIF(K28,TODAY(),"d")/365</f>
        <v>1.9123287671232876</v>
      </c>
      <c r="N28" s="76" t="s">
        <v>18</v>
      </c>
      <c r="P28" s="45"/>
      <c r="Q28" s="8">
        <f t="shared" ref="Q28:Q91" si="10">K28-J28</f>
        <v>626</v>
      </c>
      <c r="R28" s="8" t="str">
        <f t="array" ref="R28">INDEX($E$26:$E$127,1+MATCH(0,COUNTIF(R$26:R27,$E$27:$E$127),0))&amp;""</f>
        <v>公司2</v>
      </c>
      <c r="S28" s="8">
        <f t="shared" si="4"/>
        <v>5</v>
      </c>
      <c r="T28" s="11">
        <f t="shared" ca="1" si="5"/>
        <v>5.4120547945205484</v>
      </c>
      <c r="V28" s="8" t="str">
        <f t="array" ref="V28">INDEX($F$26:$F$127,1+MATCH(0,COUNTIF(V$26:V27,$F$27:$F$127),0))&amp;""</f>
        <v>部门2</v>
      </c>
      <c r="W28" s="8">
        <f t="shared" si="6"/>
        <v>8</v>
      </c>
      <c r="X28" s="11">
        <f t="shared" ref="X28:X91" ca="1" si="11">IF(V28="","",AVERAGEIF($F$27:$F$126,V28,$L$27:$L$126))</f>
        <v>8.2486301369863018</v>
      </c>
      <c r="Z28" s="8" t="str">
        <f t="array" ref="Z28">INDEX($G$26:$G$127,1+MATCH(0,COUNTIF(Z$26:Z27,$G$27:$G$127),0))&amp;""</f>
        <v>职位2</v>
      </c>
      <c r="AA28" s="8">
        <f t="shared" ref="AA28:AA91" si="12">IF(Z28="","",COUNTIF($G$27:$G$126,Z28))</f>
        <v>1</v>
      </c>
      <c r="AB28" s="11">
        <f t="shared" ref="AB28:AB91" ca="1" si="13">IF(Z28="","",AVERAGEIF($G$27:$G$126,Z28,$M$27:$M$126))</f>
        <v>1.9123287671232876</v>
      </c>
      <c r="AD28" s="8" t="str">
        <f t="array" ref="AD28">INDEX($N$26:$N$127,1+MATCH(0,COUNTIF(AD$26:AD27,$N$27:$N$127),0))&amp;""</f>
        <v>博士</v>
      </c>
      <c r="AE28" s="11">
        <f t="shared" ref="AE28:AE91" ca="1" si="14">IF(AD28="","",AVERAGEIF($N$27:$N$126,AD28,$L$27:$L$126))</f>
        <v>7.7093150684931517</v>
      </c>
      <c r="AF28" s="61"/>
      <c r="AG28" s="63" t="s">
        <v>15</v>
      </c>
      <c r="AH28" s="61"/>
    </row>
    <row r="29" spans="2:34" ht="24.95" customHeight="1" x14ac:dyDescent="0.2">
      <c r="B29" s="12"/>
      <c r="D29" s="66">
        <f t="shared" si="7"/>
        <v>3</v>
      </c>
      <c r="E29" s="67" t="s">
        <v>31</v>
      </c>
      <c r="F29" s="67" t="s">
        <v>38</v>
      </c>
      <c r="G29" s="68" t="s">
        <v>39</v>
      </c>
      <c r="H29" s="67"/>
      <c r="I29" s="67" t="s">
        <v>40</v>
      </c>
      <c r="J29" s="77">
        <v>43323</v>
      </c>
      <c r="K29" s="77">
        <v>43678</v>
      </c>
      <c r="L29" s="78">
        <f t="shared" ca="1" si="8"/>
        <v>4.1068493150684935</v>
      </c>
      <c r="M29" s="78">
        <f t="shared" ca="1" si="9"/>
        <v>3.1342465753424658</v>
      </c>
      <c r="N29" s="79" t="s">
        <v>15</v>
      </c>
      <c r="P29" s="45"/>
      <c r="Q29" s="8">
        <f t="shared" si="10"/>
        <v>355</v>
      </c>
      <c r="R29" s="8" t="str">
        <f t="array" ref="R29">INDEX($E$26:$E$127,1+MATCH(0,COUNTIF(R$26:R28,$E$27:$E$127),0))&amp;""</f>
        <v>公司3</v>
      </c>
      <c r="S29" s="8">
        <f t="shared" si="4"/>
        <v>6</v>
      </c>
      <c r="T29" s="11">
        <f t="shared" ca="1" si="5"/>
        <v>6.3675799086757978</v>
      </c>
      <c r="V29" s="8" t="str">
        <f t="array" ref="V29">INDEX($F$26:$F$127,1+MATCH(0,COUNTIF(V$26:V28,$F$27:$F$127),0))&amp;""</f>
        <v>部门3</v>
      </c>
      <c r="W29" s="8">
        <f t="shared" si="6"/>
        <v>6</v>
      </c>
      <c r="X29" s="11">
        <f t="shared" ca="1" si="11"/>
        <v>11.470776255707761</v>
      </c>
      <c r="Z29" s="8" t="str">
        <f t="array" ref="Z29">INDEX($G$26:$G$127,1+MATCH(0,COUNTIF(Z$26:Z28,$G$27:$G$127),0))&amp;""</f>
        <v>职位3</v>
      </c>
      <c r="AA29" s="8">
        <f t="shared" si="12"/>
        <v>1</v>
      </c>
      <c r="AB29" s="11">
        <f t="shared" ca="1" si="13"/>
        <v>3.1342465753424658</v>
      </c>
      <c r="AD29" s="8" t="str">
        <f t="array" ref="AD29">INDEX($N$26:$N$127,1+MATCH(0,COUNTIF(AD$26:AD28,$N$27:$N$127),0))&amp;""</f>
        <v>研究生</v>
      </c>
      <c r="AE29" s="11">
        <f t="shared" ca="1" si="14"/>
        <v>10.294520547945206</v>
      </c>
      <c r="AF29" s="61"/>
      <c r="AG29" s="63" t="s">
        <v>16</v>
      </c>
      <c r="AH29" s="61"/>
    </row>
    <row r="30" spans="2:34" ht="24.95" customHeight="1" x14ac:dyDescent="0.2">
      <c r="B30" s="12"/>
      <c r="D30" s="71">
        <f t="shared" si="7"/>
        <v>4</v>
      </c>
      <c r="E30" s="72" t="s">
        <v>31</v>
      </c>
      <c r="F30" s="72" t="s">
        <v>41</v>
      </c>
      <c r="G30" s="73" t="s">
        <v>42</v>
      </c>
      <c r="H30" s="72"/>
      <c r="I30" s="72" t="s">
        <v>43</v>
      </c>
      <c r="J30" s="74">
        <v>42701</v>
      </c>
      <c r="K30" s="74">
        <v>42838</v>
      </c>
      <c r="L30" s="75">
        <f t="shared" ca="1" si="8"/>
        <v>5.8109589041095893</v>
      </c>
      <c r="M30" s="75">
        <f t="shared" ca="1" si="9"/>
        <v>5.4356164383561643</v>
      </c>
      <c r="N30" s="76" t="s">
        <v>15</v>
      </c>
      <c r="P30" s="45"/>
      <c r="Q30" s="8">
        <f t="shared" si="10"/>
        <v>137</v>
      </c>
      <c r="R30" s="8" t="str">
        <f t="array" ref="R30">INDEX($E$26:$E$127,1+MATCH(0,COUNTIF(R$26:R29,$E$27:$E$127),0))&amp;""</f>
        <v>公司4</v>
      </c>
      <c r="S30" s="8">
        <f t="shared" si="4"/>
        <v>6</v>
      </c>
      <c r="T30" s="11">
        <f t="shared" ca="1" si="5"/>
        <v>12.105936073059359</v>
      </c>
      <c r="V30" s="8" t="str">
        <f t="array" ref="V30">INDEX($F$26:$F$127,1+MATCH(0,COUNTIF(V$26:V29,$F$27:$F$127),0))&amp;""</f>
        <v>部门4</v>
      </c>
      <c r="W30" s="8">
        <f t="shared" si="6"/>
        <v>7</v>
      </c>
      <c r="X30" s="11">
        <f t="shared" ca="1" si="11"/>
        <v>10.525636007827789</v>
      </c>
      <c r="Z30" s="8" t="str">
        <f t="array" ref="Z30">INDEX($G$26:$G$127,1+MATCH(0,COUNTIF(Z$26:Z29,$G$27:$G$127),0))&amp;""</f>
        <v>职位4</v>
      </c>
      <c r="AA30" s="8">
        <f t="shared" si="12"/>
        <v>1</v>
      </c>
      <c r="AB30" s="11">
        <f t="shared" ca="1" si="13"/>
        <v>5.4356164383561643</v>
      </c>
      <c r="AD30" s="8" t="str">
        <f t="array" ref="AD30">INDEX($N$26:$N$127,1+MATCH(0,COUNTIF(AD$26:AD29,$N$27:$N$127),0))&amp;""</f>
        <v>大专以下</v>
      </c>
      <c r="AE30" s="11">
        <f t="shared" ca="1" si="14"/>
        <v>10.349902152641878</v>
      </c>
      <c r="AF30" s="61"/>
      <c r="AG30" s="63" t="s">
        <v>17</v>
      </c>
      <c r="AH30" s="61"/>
    </row>
    <row r="31" spans="2:34" ht="24.95" customHeight="1" x14ac:dyDescent="0.2">
      <c r="B31" s="12"/>
      <c r="D31" s="66">
        <f t="shared" si="7"/>
        <v>5</v>
      </c>
      <c r="E31" s="67" t="s">
        <v>31</v>
      </c>
      <c r="F31" s="67" t="s">
        <v>44</v>
      </c>
      <c r="G31" s="68" t="s">
        <v>45</v>
      </c>
      <c r="H31" s="67"/>
      <c r="I31" s="67" t="s">
        <v>46</v>
      </c>
      <c r="J31" s="77">
        <v>41302</v>
      </c>
      <c r="K31" s="77">
        <v>43580</v>
      </c>
      <c r="L31" s="78">
        <f t="shared" ca="1" si="8"/>
        <v>9.6438356164383556</v>
      </c>
      <c r="M31" s="78">
        <f t="shared" ca="1" si="9"/>
        <v>3.4027397260273973</v>
      </c>
      <c r="N31" s="79" t="s">
        <v>16</v>
      </c>
      <c r="P31" s="45"/>
      <c r="Q31" s="8">
        <f t="shared" si="10"/>
        <v>2278</v>
      </c>
      <c r="R31" s="8" t="str">
        <f t="array" ref="R31">INDEX($E$26:$E$127,1+MATCH(0,COUNTIF(R$26:R30,$E$27:$E$127),0))&amp;""</f>
        <v>公司5</v>
      </c>
      <c r="S31" s="8">
        <f t="shared" si="4"/>
        <v>6</v>
      </c>
      <c r="T31" s="11">
        <f t="shared" ca="1" si="5"/>
        <v>11.264840182648401</v>
      </c>
      <c r="V31" s="8" t="str">
        <f t="array" ref="V31">INDEX($F$26:$F$127,1+MATCH(0,COUNTIF(V$26:V30,$F$27:$F$127),0))&amp;""</f>
        <v>部门5</v>
      </c>
      <c r="W31" s="8">
        <f t="shared" si="6"/>
        <v>6</v>
      </c>
      <c r="X31" s="11">
        <f t="shared" ca="1" si="11"/>
        <v>14.064383561643837</v>
      </c>
      <c r="Z31" s="8" t="str">
        <f t="array" ref="Z31">INDEX($G$26:$G$127,1+MATCH(0,COUNTIF(Z$26:Z30,$G$27:$G$127),0))&amp;""</f>
        <v>职位5</v>
      </c>
      <c r="AA31" s="8">
        <f t="shared" si="12"/>
        <v>1</v>
      </c>
      <c r="AB31" s="11">
        <f t="shared" ca="1" si="13"/>
        <v>3.4027397260273973</v>
      </c>
      <c r="AD31" s="8" t="str">
        <f t="array" ref="AD31">INDEX($N$26:$N$127,1+MATCH(0,COUNTIF(AD$26:AD30,$N$27:$N$127),0))&amp;""</f>
        <v>本科</v>
      </c>
      <c r="AE31" s="11">
        <f t="shared" ca="1" si="14"/>
        <v>13.471232876712328</v>
      </c>
      <c r="AF31" s="61"/>
      <c r="AG31" s="63" t="s">
        <v>19</v>
      </c>
      <c r="AH31" s="61"/>
    </row>
    <row r="32" spans="2:34" ht="24.95" customHeight="1" x14ac:dyDescent="0.2">
      <c r="B32" s="12"/>
      <c r="D32" s="71">
        <f t="shared" si="7"/>
        <v>6</v>
      </c>
      <c r="E32" s="72" t="s">
        <v>47</v>
      </c>
      <c r="F32" s="72" t="s">
        <v>48</v>
      </c>
      <c r="G32" s="73" t="s">
        <v>49</v>
      </c>
      <c r="H32" s="72"/>
      <c r="I32" s="72" t="s">
        <v>50</v>
      </c>
      <c r="J32" s="74">
        <v>43565</v>
      </c>
      <c r="K32" s="74">
        <v>44555</v>
      </c>
      <c r="L32" s="75">
        <f t="shared" ca="1" si="8"/>
        <v>3.4438356164383563</v>
      </c>
      <c r="M32" s="75">
        <f t="shared" ca="1" si="9"/>
        <v>0.73150684931506849</v>
      </c>
      <c r="N32" s="76" t="s">
        <v>19</v>
      </c>
      <c r="P32" s="45"/>
      <c r="Q32" s="8">
        <f t="shared" si="10"/>
        <v>990</v>
      </c>
      <c r="R32" s="8" t="str">
        <f t="array" ref="R32">INDEX($E$26:$E$127,1+MATCH(0,COUNTIF(R$26:R31,$E$27:$E$127),0))&amp;""</f>
        <v>公司6</v>
      </c>
      <c r="S32" s="8">
        <f t="shared" si="4"/>
        <v>6</v>
      </c>
      <c r="T32" s="11">
        <f t="shared" ca="1" si="5"/>
        <v>10.849771689497716</v>
      </c>
      <c r="V32" s="8" t="str">
        <f t="array" ref="V32">INDEX($F$26:$F$127,1+MATCH(0,COUNTIF(V$26:V31,$F$27:$F$127),0))&amp;""</f>
        <v>部门6</v>
      </c>
      <c r="W32" s="8">
        <f t="shared" si="6"/>
        <v>5</v>
      </c>
      <c r="X32" s="11">
        <f t="shared" ca="1" si="11"/>
        <v>7.3906849315068488</v>
      </c>
      <c r="Z32" s="8" t="str">
        <f t="array" ref="Z32">INDEX($G$26:$G$127,1+MATCH(0,COUNTIF(Z$26:Z31,$G$27:$G$127),0))&amp;""</f>
        <v>职位6</v>
      </c>
      <c r="AA32" s="8">
        <f t="shared" si="12"/>
        <v>1</v>
      </c>
      <c r="AB32" s="11">
        <f t="shared" ca="1" si="13"/>
        <v>0.73150684931506849</v>
      </c>
      <c r="AD32" s="8" t="str">
        <f t="array" ref="AD32">INDEX($N$26:$N$127,1+MATCH(0,COUNTIF(AD$26:AD31,$N$27:$N$127),0))&amp;""</f>
        <v>博士以上</v>
      </c>
      <c r="AE32" s="11">
        <f t="shared" ca="1" si="14"/>
        <v>15.610958904109589</v>
      </c>
      <c r="AF32" s="61"/>
      <c r="AG32" s="63" t="s">
        <v>18</v>
      </c>
      <c r="AH32" s="61"/>
    </row>
    <row r="33" spans="2:34" ht="24.95" customHeight="1" x14ac:dyDescent="0.2">
      <c r="B33" s="12"/>
      <c r="D33" s="66">
        <f t="shared" si="7"/>
        <v>7</v>
      </c>
      <c r="E33" s="67" t="s">
        <v>47</v>
      </c>
      <c r="F33" s="67" t="s">
        <v>32</v>
      </c>
      <c r="G33" s="68" t="s">
        <v>51</v>
      </c>
      <c r="H33" s="67"/>
      <c r="I33" s="67" t="s">
        <v>52</v>
      </c>
      <c r="J33" s="77">
        <v>43093</v>
      </c>
      <c r="K33" s="77">
        <v>44052</v>
      </c>
      <c r="L33" s="78">
        <f t="shared" ca="1" si="8"/>
        <v>4.7369863013698632</v>
      </c>
      <c r="M33" s="78">
        <f t="shared" ca="1" si="9"/>
        <v>2.1095890410958904</v>
      </c>
      <c r="N33" s="79" t="s">
        <v>18</v>
      </c>
      <c r="P33" s="45"/>
      <c r="Q33" s="8">
        <f t="shared" si="10"/>
        <v>959</v>
      </c>
      <c r="R33" s="8" t="str">
        <f t="array" ref="R33">INDEX($E$26:$E$127,1+MATCH(0,COUNTIF(R$26:R32,$E$27:$E$127),0))&amp;""</f>
        <v>公司7</v>
      </c>
      <c r="S33" s="8">
        <f t="shared" si="4"/>
        <v>7</v>
      </c>
      <c r="T33" s="11">
        <f t="shared" ca="1" si="5"/>
        <v>14.77142857142857</v>
      </c>
      <c r="V33" s="8" t="str">
        <f t="array" ref="V33">INDEX($F$26:$F$127,1+MATCH(0,COUNTIF(V$26:V32,$F$27:$F$127),0))&amp;""</f>
        <v/>
      </c>
      <c r="W33" s="8" t="str">
        <f t="shared" si="6"/>
        <v/>
      </c>
      <c r="X33" s="11" t="str">
        <f t="shared" si="11"/>
        <v/>
      </c>
      <c r="Z33" s="8" t="str">
        <f t="array" ref="Z33">INDEX($G$26:$G$127,1+MATCH(0,COUNTIF(Z$26:Z32,$G$27:$G$127),0))&amp;""</f>
        <v>职位7</v>
      </c>
      <c r="AA33" s="8">
        <f t="shared" si="12"/>
        <v>1</v>
      </c>
      <c r="AB33" s="11">
        <f t="shared" ca="1" si="13"/>
        <v>2.1095890410958904</v>
      </c>
      <c r="AD33" s="8" t="str">
        <f t="array" ref="AD33">INDEX($N$26:$N$127,1+MATCH(0,COUNTIF(AD$26:AD32,$N$27:$N$127),0))&amp;""</f>
        <v/>
      </c>
      <c r="AE33" s="11" t="str">
        <f t="shared" si="14"/>
        <v/>
      </c>
      <c r="AF33" s="61"/>
      <c r="AG33" s="63"/>
      <c r="AH33" s="61"/>
    </row>
    <row r="34" spans="2:34" ht="24.95" customHeight="1" x14ac:dyDescent="0.2">
      <c r="B34" s="12"/>
      <c r="D34" s="71">
        <f t="shared" si="7"/>
        <v>8</v>
      </c>
      <c r="E34" s="72" t="s">
        <v>47</v>
      </c>
      <c r="F34" s="72" t="s">
        <v>35</v>
      </c>
      <c r="G34" s="73" t="s">
        <v>53</v>
      </c>
      <c r="H34" s="72"/>
      <c r="I34" s="72" t="s">
        <v>54</v>
      </c>
      <c r="J34" s="74">
        <v>38825</v>
      </c>
      <c r="K34" s="74">
        <v>42955</v>
      </c>
      <c r="L34" s="75">
        <f t="shared" ca="1" si="8"/>
        <v>16.43013698630137</v>
      </c>
      <c r="M34" s="75">
        <f t="shared" ca="1" si="9"/>
        <v>5.1150684931506847</v>
      </c>
      <c r="N34" s="76" t="s">
        <v>19</v>
      </c>
      <c r="P34" s="45"/>
      <c r="Q34" s="8">
        <f t="shared" si="10"/>
        <v>4130</v>
      </c>
      <c r="R34" s="8" t="str">
        <f t="array" ref="R34">INDEX($E$26:$E$127,1+MATCH(0,COUNTIF(R$26:R33,$E$27:$E$127),0))&amp;""</f>
        <v/>
      </c>
      <c r="S34" s="8" t="str">
        <f t="shared" si="4"/>
        <v/>
      </c>
      <c r="T34" s="11" t="str">
        <f t="shared" si="5"/>
        <v/>
      </c>
      <c r="V34" s="8" t="str">
        <f t="array" ref="V34">INDEX($F$26:$F$127,1+MATCH(0,COUNTIF(V$26:V33,$F$27:$F$127),0))&amp;""</f>
        <v/>
      </c>
      <c r="W34" s="8" t="str">
        <f t="shared" si="6"/>
        <v/>
      </c>
      <c r="X34" s="11" t="str">
        <f t="shared" si="11"/>
        <v/>
      </c>
      <c r="Z34" s="8" t="str">
        <f t="array" ref="Z34">INDEX($G$26:$G$127,1+MATCH(0,COUNTIF(Z$26:Z33,$G$27:$G$127),0))&amp;""</f>
        <v>职位8</v>
      </c>
      <c r="AA34" s="8">
        <f t="shared" si="12"/>
        <v>1</v>
      </c>
      <c r="AB34" s="11">
        <f t="shared" ca="1" si="13"/>
        <v>5.1150684931506847</v>
      </c>
      <c r="AD34" s="8" t="str">
        <f t="array" ref="AD34">INDEX($N$26:$N$127,1+MATCH(0,COUNTIF(AD$26:AD33,$N$27:$N$127),0))&amp;""</f>
        <v/>
      </c>
      <c r="AE34" s="11" t="str">
        <f t="shared" si="14"/>
        <v/>
      </c>
    </row>
    <row r="35" spans="2:34" ht="24.95" customHeight="1" x14ac:dyDescent="0.2">
      <c r="B35" s="12"/>
      <c r="D35" s="66">
        <f t="shared" si="7"/>
        <v>9</v>
      </c>
      <c r="E35" s="67" t="s">
        <v>47</v>
      </c>
      <c r="F35" s="67" t="s">
        <v>38</v>
      </c>
      <c r="G35" s="68" t="s">
        <v>55</v>
      </c>
      <c r="H35" s="67"/>
      <c r="I35" s="67" t="s">
        <v>56</v>
      </c>
      <c r="J35" s="77">
        <v>44437</v>
      </c>
      <c r="K35" s="77">
        <v>44550</v>
      </c>
      <c r="L35" s="78">
        <f t="shared" ca="1" si="8"/>
        <v>1.0547945205479452</v>
      </c>
      <c r="M35" s="78">
        <f t="shared" ca="1" si="9"/>
        <v>0.74520547945205484</v>
      </c>
      <c r="N35" s="79" t="s">
        <v>19</v>
      </c>
      <c r="P35" s="45"/>
      <c r="Q35" s="8">
        <f t="shared" si="10"/>
        <v>113</v>
      </c>
      <c r="R35" s="8" t="str">
        <f t="array" ref="R35">INDEX($E$26:$E$127,1+MATCH(0,COUNTIF(R$26:R34,$E$27:$E$127),0))&amp;""</f>
        <v/>
      </c>
      <c r="S35" s="8" t="str">
        <f t="shared" si="4"/>
        <v/>
      </c>
      <c r="T35" s="11" t="str">
        <f t="shared" si="5"/>
        <v/>
      </c>
      <c r="V35" s="8" t="str">
        <f t="array" ref="V35">INDEX($F$26:$F$127,1+MATCH(0,COUNTIF(V$26:V34,$F$27:$F$127),0))&amp;""</f>
        <v/>
      </c>
      <c r="W35" s="8" t="str">
        <f t="shared" si="6"/>
        <v/>
      </c>
      <c r="X35" s="11" t="str">
        <f t="shared" si="11"/>
        <v/>
      </c>
      <c r="Z35" s="8" t="str">
        <f t="array" ref="Z35">INDEX($G$26:$G$127,1+MATCH(0,COUNTIF(Z$26:Z34,$G$27:$G$127),0))&amp;""</f>
        <v>职位9</v>
      </c>
      <c r="AA35" s="8">
        <f t="shared" si="12"/>
        <v>1</v>
      </c>
      <c r="AB35" s="11">
        <f t="shared" ca="1" si="13"/>
        <v>0.74520547945205484</v>
      </c>
      <c r="AD35" s="8" t="str">
        <f t="array" ref="AD35">INDEX($N$26:$N$127,1+MATCH(0,COUNTIF(AD$26:AD34,$N$27:$N$127),0))&amp;""</f>
        <v/>
      </c>
      <c r="AE35" s="11" t="str">
        <f t="shared" si="14"/>
        <v/>
      </c>
    </row>
    <row r="36" spans="2:34" ht="24.95" customHeight="1" x14ac:dyDescent="0.2">
      <c r="B36" s="12"/>
      <c r="D36" s="71">
        <f t="shared" si="7"/>
        <v>10</v>
      </c>
      <c r="E36" s="72" t="s">
        <v>47</v>
      </c>
      <c r="F36" s="72" t="s">
        <v>41</v>
      </c>
      <c r="G36" s="73" t="s">
        <v>57</v>
      </c>
      <c r="H36" s="72"/>
      <c r="I36" s="72" t="s">
        <v>58</v>
      </c>
      <c r="J36" s="74">
        <v>44313</v>
      </c>
      <c r="K36" s="74">
        <v>44620</v>
      </c>
      <c r="L36" s="75">
        <f t="shared" ca="1" si="8"/>
        <v>1.3945205479452054</v>
      </c>
      <c r="M36" s="75">
        <f t="shared" ca="1" si="9"/>
        <v>0.55342465753424652</v>
      </c>
      <c r="N36" s="76" t="s">
        <v>18</v>
      </c>
      <c r="P36" s="45"/>
      <c r="Q36" s="8">
        <f t="shared" si="10"/>
        <v>307</v>
      </c>
      <c r="R36" s="8" t="str">
        <f t="array" ref="R36">INDEX($E$26:$E$127,1+MATCH(0,COUNTIF(R$26:R35,$E$27:$E$127),0))&amp;""</f>
        <v/>
      </c>
      <c r="S36" s="8" t="str">
        <f t="shared" si="4"/>
        <v/>
      </c>
      <c r="T36" s="11" t="str">
        <f t="shared" si="5"/>
        <v/>
      </c>
      <c r="V36" s="8" t="str">
        <f t="array" ref="V36">INDEX($F$26:$F$127,1+MATCH(0,COUNTIF(V$26:V35,$F$27:$F$127),0))&amp;""</f>
        <v/>
      </c>
      <c r="W36" s="8" t="str">
        <f t="shared" si="6"/>
        <v/>
      </c>
      <c r="X36" s="11" t="str">
        <f t="shared" si="11"/>
        <v/>
      </c>
      <c r="Z36" s="8" t="str">
        <f t="array" ref="Z36">INDEX($G$26:$G$127,1+MATCH(0,COUNTIF(Z$26:Z35,$G$27:$G$127),0))&amp;""</f>
        <v>职位10</v>
      </c>
      <c r="AA36" s="8">
        <f t="shared" si="12"/>
        <v>1</v>
      </c>
      <c r="AB36" s="11">
        <f t="shared" ca="1" si="13"/>
        <v>0.55342465753424652</v>
      </c>
      <c r="AD36" s="8" t="str">
        <f t="array" ref="AD36">INDEX($N$26:$N$127,1+MATCH(0,COUNTIF(AD$26:AD35,$N$27:$N$127),0))&amp;""</f>
        <v/>
      </c>
      <c r="AE36" s="11" t="str">
        <f t="shared" si="14"/>
        <v/>
      </c>
    </row>
    <row r="37" spans="2:34" ht="24.95" customHeight="1" x14ac:dyDescent="0.2">
      <c r="B37" s="12"/>
      <c r="D37" s="66">
        <f t="shared" si="7"/>
        <v>11</v>
      </c>
      <c r="E37" s="67" t="s">
        <v>59</v>
      </c>
      <c r="F37" s="67" t="s">
        <v>44</v>
      </c>
      <c r="G37" s="68" t="s">
        <v>60</v>
      </c>
      <c r="H37" s="67"/>
      <c r="I37" s="67" t="s">
        <v>61</v>
      </c>
      <c r="J37" s="77">
        <v>39153</v>
      </c>
      <c r="K37" s="77">
        <v>40788</v>
      </c>
      <c r="L37" s="78">
        <f t="shared" ca="1" si="8"/>
        <v>15.531506849315068</v>
      </c>
      <c r="M37" s="78">
        <f t="shared" ca="1" si="9"/>
        <v>11.052054794520547</v>
      </c>
      <c r="N37" s="79" t="s">
        <v>18</v>
      </c>
      <c r="P37" s="45"/>
      <c r="Q37" s="8">
        <f t="shared" si="10"/>
        <v>1635</v>
      </c>
      <c r="R37" s="8" t="str">
        <f t="array" ref="R37">INDEX($E$26:$E$127,1+MATCH(0,COUNTIF(R$26:R36,$E$27:$E$127),0))&amp;""</f>
        <v/>
      </c>
      <c r="S37" s="8" t="str">
        <f t="shared" si="4"/>
        <v/>
      </c>
      <c r="T37" s="11" t="str">
        <f t="shared" si="5"/>
        <v/>
      </c>
      <c r="V37" s="8" t="str">
        <f t="array" ref="V37">INDEX($F$26:$F$127,1+MATCH(0,COUNTIF(V$26:V36,$F$27:$F$127),0))&amp;""</f>
        <v/>
      </c>
      <c r="W37" s="8" t="str">
        <f t="shared" si="6"/>
        <v/>
      </c>
      <c r="X37" s="11" t="str">
        <f t="shared" si="11"/>
        <v/>
      </c>
      <c r="Z37" s="8" t="str">
        <f t="array" ref="Z37">INDEX($G$26:$G$127,1+MATCH(0,COUNTIF(Z$26:Z36,$G$27:$G$127),0))&amp;""</f>
        <v>职位11</v>
      </c>
      <c r="AA37" s="8">
        <f t="shared" si="12"/>
        <v>1</v>
      </c>
      <c r="AB37" s="11">
        <f t="shared" ca="1" si="13"/>
        <v>11.052054794520547</v>
      </c>
      <c r="AD37" s="8" t="str">
        <f t="array" ref="AD37">INDEX($N$26:$N$127,1+MATCH(0,COUNTIF(AD$26:AD36,$N$27:$N$127),0))&amp;""</f>
        <v/>
      </c>
      <c r="AE37" s="11" t="str">
        <f t="shared" si="14"/>
        <v/>
      </c>
    </row>
    <row r="38" spans="2:34" ht="24.95" customHeight="1" x14ac:dyDescent="0.2">
      <c r="B38" s="12"/>
      <c r="D38" s="71">
        <f t="shared" si="7"/>
        <v>12</v>
      </c>
      <c r="E38" s="72" t="s">
        <v>59</v>
      </c>
      <c r="F38" s="72" t="s">
        <v>48</v>
      </c>
      <c r="G38" s="73" t="s">
        <v>62</v>
      </c>
      <c r="H38" s="72"/>
      <c r="I38" s="72" t="s">
        <v>63</v>
      </c>
      <c r="J38" s="74">
        <v>42527</v>
      </c>
      <c r="K38" s="74">
        <v>42598</v>
      </c>
      <c r="L38" s="75">
        <f t="shared" ca="1" si="8"/>
        <v>6.2876712328767121</v>
      </c>
      <c r="M38" s="75">
        <f t="shared" ca="1" si="9"/>
        <v>6.0931506849315067</v>
      </c>
      <c r="N38" s="76" t="s">
        <v>15</v>
      </c>
      <c r="P38" s="45"/>
      <c r="Q38" s="8">
        <f t="shared" si="10"/>
        <v>71</v>
      </c>
      <c r="R38" s="8" t="str">
        <f t="array" ref="R38">INDEX($E$26:$E$127,1+MATCH(0,COUNTIF(R$26:R37,$E$27:$E$127),0))&amp;""</f>
        <v/>
      </c>
      <c r="S38" s="8" t="str">
        <f t="shared" si="4"/>
        <v/>
      </c>
      <c r="T38" s="11" t="str">
        <f t="shared" si="5"/>
        <v/>
      </c>
      <c r="V38" s="8" t="str">
        <f t="array" ref="V38">INDEX($F$26:$F$127,1+MATCH(0,COUNTIF(V$26:V37,$F$27:$F$127),0))&amp;""</f>
        <v/>
      </c>
      <c r="W38" s="8" t="str">
        <f t="shared" si="6"/>
        <v/>
      </c>
      <c r="X38" s="11" t="str">
        <f t="shared" si="11"/>
        <v/>
      </c>
      <c r="Z38" s="8" t="str">
        <f t="array" ref="Z38">INDEX($G$26:$G$127,1+MATCH(0,COUNTIF(Z$26:Z37,$G$27:$G$127),0))&amp;""</f>
        <v>职位12</v>
      </c>
      <c r="AA38" s="8">
        <f t="shared" si="12"/>
        <v>1</v>
      </c>
      <c r="AB38" s="11">
        <f t="shared" ca="1" si="13"/>
        <v>6.0931506849315067</v>
      </c>
      <c r="AD38" s="8" t="str">
        <f t="array" ref="AD38">INDEX($N$26:$N$127,1+MATCH(0,COUNTIF(AD$26:AD37,$N$27:$N$127),0))&amp;""</f>
        <v/>
      </c>
      <c r="AE38" s="11" t="str">
        <f t="shared" si="14"/>
        <v/>
      </c>
    </row>
    <row r="39" spans="2:34" ht="24.95" customHeight="1" x14ac:dyDescent="0.2">
      <c r="B39" s="12"/>
      <c r="D39" s="66">
        <f t="shared" si="7"/>
        <v>13</v>
      </c>
      <c r="E39" s="67" t="s">
        <v>59</v>
      </c>
      <c r="F39" s="67" t="s">
        <v>32</v>
      </c>
      <c r="G39" s="68" t="s">
        <v>64</v>
      </c>
      <c r="H39" s="67"/>
      <c r="I39" s="67" t="s">
        <v>65</v>
      </c>
      <c r="J39" s="77">
        <v>42942</v>
      </c>
      <c r="K39" s="77">
        <v>43976</v>
      </c>
      <c r="L39" s="78">
        <f t="shared" ca="1" si="8"/>
        <v>5.1506849315068495</v>
      </c>
      <c r="M39" s="78">
        <f t="shared" ca="1" si="9"/>
        <v>2.3178082191780822</v>
      </c>
      <c r="N39" s="79" t="s">
        <v>18</v>
      </c>
      <c r="P39" s="45"/>
      <c r="Q39" s="8">
        <f t="shared" si="10"/>
        <v>1034</v>
      </c>
      <c r="R39" s="8" t="str">
        <f t="array" ref="R39">INDEX($E$26:$E$127,1+MATCH(0,COUNTIF(R$26:R38,$E$27:$E$127),0))&amp;""</f>
        <v/>
      </c>
      <c r="S39" s="8" t="str">
        <f t="shared" si="4"/>
        <v/>
      </c>
      <c r="T39" s="11" t="str">
        <f t="shared" si="5"/>
        <v/>
      </c>
      <c r="V39" s="8" t="str">
        <f t="array" ref="V39">INDEX($F$26:$F$127,1+MATCH(0,COUNTIF(V$26:V38,$F$27:$F$127),0))&amp;""</f>
        <v/>
      </c>
      <c r="W39" s="8" t="str">
        <f t="shared" si="6"/>
        <v/>
      </c>
      <c r="X39" s="11" t="str">
        <f t="shared" si="11"/>
        <v/>
      </c>
      <c r="Z39" s="8" t="str">
        <f t="array" ref="Z39">INDEX($G$26:$G$127,1+MATCH(0,COUNTIF(Z$26:Z38,$G$27:$G$127),0))&amp;""</f>
        <v>职位13</v>
      </c>
      <c r="AA39" s="8">
        <f t="shared" si="12"/>
        <v>1</v>
      </c>
      <c r="AB39" s="11">
        <f t="shared" ca="1" si="13"/>
        <v>2.3178082191780822</v>
      </c>
      <c r="AD39" s="8" t="str">
        <f t="array" ref="AD39">INDEX($N$26:$N$127,1+MATCH(0,COUNTIF(AD$26:AD38,$N$27:$N$127),0))&amp;""</f>
        <v/>
      </c>
      <c r="AE39" s="11" t="str">
        <f t="shared" si="14"/>
        <v/>
      </c>
    </row>
    <row r="40" spans="2:34" ht="24.95" customHeight="1" x14ac:dyDescent="0.2">
      <c r="B40" s="12"/>
      <c r="D40" s="71">
        <f t="shared" si="7"/>
        <v>14</v>
      </c>
      <c r="E40" s="72" t="s">
        <v>59</v>
      </c>
      <c r="F40" s="72" t="s">
        <v>35</v>
      </c>
      <c r="G40" s="73" t="s">
        <v>66</v>
      </c>
      <c r="H40" s="72"/>
      <c r="I40" s="72" t="s">
        <v>67</v>
      </c>
      <c r="J40" s="74">
        <v>42861</v>
      </c>
      <c r="K40" s="74">
        <v>43680</v>
      </c>
      <c r="L40" s="75">
        <f t="shared" ca="1" si="8"/>
        <v>5.3726027397260276</v>
      </c>
      <c r="M40" s="75">
        <f t="shared" ca="1" si="9"/>
        <v>3.128767123287671</v>
      </c>
      <c r="N40" s="76" t="s">
        <v>18</v>
      </c>
      <c r="P40" s="45"/>
      <c r="Q40" s="8">
        <f t="shared" si="10"/>
        <v>819</v>
      </c>
      <c r="R40" s="8" t="str">
        <f t="array" ref="R40">INDEX($E$26:$E$127,1+MATCH(0,COUNTIF(R$26:R39,$E$27:$E$127),0))&amp;""</f>
        <v/>
      </c>
      <c r="S40" s="8" t="str">
        <f t="shared" si="4"/>
        <v/>
      </c>
      <c r="T40" s="11" t="str">
        <f t="shared" si="5"/>
        <v/>
      </c>
      <c r="V40" s="8" t="str">
        <f t="array" ref="V40">INDEX($F$26:$F$127,1+MATCH(0,COUNTIF(V$26:V39,$F$27:$F$127),0))&amp;""</f>
        <v/>
      </c>
      <c r="W40" s="8" t="str">
        <f t="shared" si="6"/>
        <v/>
      </c>
      <c r="X40" s="11" t="str">
        <f t="shared" si="11"/>
        <v/>
      </c>
      <c r="Z40" s="8" t="str">
        <f t="array" ref="Z40">INDEX($G$26:$G$127,1+MATCH(0,COUNTIF(Z$26:Z39,$G$27:$G$127),0))&amp;""</f>
        <v>职位14</v>
      </c>
      <c r="AA40" s="8">
        <f t="shared" si="12"/>
        <v>1</v>
      </c>
      <c r="AB40" s="11">
        <f t="shared" ca="1" si="13"/>
        <v>3.128767123287671</v>
      </c>
      <c r="AD40" s="8" t="str">
        <f t="array" ref="AD40">INDEX($N$26:$N$127,1+MATCH(0,COUNTIF(AD$26:AD39,$N$27:$N$127),0))&amp;""</f>
        <v/>
      </c>
      <c r="AE40" s="11" t="str">
        <f t="shared" si="14"/>
        <v/>
      </c>
    </row>
    <row r="41" spans="2:34" ht="24.95" customHeight="1" x14ac:dyDescent="0.2">
      <c r="B41" s="12"/>
      <c r="D41" s="66">
        <f t="shared" si="7"/>
        <v>15</v>
      </c>
      <c r="E41" s="67" t="s">
        <v>59</v>
      </c>
      <c r="F41" s="67" t="s">
        <v>32</v>
      </c>
      <c r="G41" s="68" t="s">
        <v>68</v>
      </c>
      <c r="H41" s="67"/>
      <c r="I41" s="67" t="s">
        <v>69</v>
      </c>
      <c r="J41" s="77">
        <v>43738</v>
      </c>
      <c r="K41" s="77">
        <v>44471</v>
      </c>
      <c r="L41" s="78">
        <f t="shared" ca="1" si="8"/>
        <v>2.9698630136986299</v>
      </c>
      <c r="M41" s="78">
        <f t="shared" ca="1" si="9"/>
        <v>0.9616438356164384</v>
      </c>
      <c r="N41" s="79" t="s">
        <v>18</v>
      </c>
      <c r="P41" s="45"/>
      <c r="Q41" s="8">
        <f t="shared" si="10"/>
        <v>733</v>
      </c>
      <c r="R41" s="8" t="str">
        <f t="array" ref="R41">INDEX($E$26:$E$127,1+MATCH(0,COUNTIF(R$26:R40,$E$27:$E$127),0))&amp;""</f>
        <v/>
      </c>
      <c r="S41" s="8" t="str">
        <f t="shared" si="4"/>
        <v/>
      </c>
      <c r="T41" s="11" t="str">
        <f t="shared" si="5"/>
        <v/>
      </c>
      <c r="V41" s="8" t="str">
        <f t="array" ref="V41">INDEX($F$26:$F$127,1+MATCH(0,COUNTIF(V$26:V40,$F$27:$F$127),0))&amp;""</f>
        <v/>
      </c>
      <c r="W41" s="8" t="str">
        <f t="shared" si="6"/>
        <v/>
      </c>
      <c r="X41" s="11" t="str">
        <f t="shared" si="11"/>
        <v/>
      </c>
      <c r="Z41" s="8" t="str">
        <f t="array" ref="Z41">INDEX($G$26:$G$127,1+MATCH(0,COUNTIF(Z$26:Z40,$G$27:$G$127),0))&amp;""</f>
        <v>职位15</v>
      </c>
      <c r="AA41" s="8">
        <f t="shared" si="12"/>
        <v>1</v>
      </c>
      <c r="AB41" s="11">
        <f t="shared" ca="1" si="13"/>
        <v>0.9616438356164384</v>
      </c>
      <c r="AD41" s="8" t="str">
        <f t="array" ref="AD41">INDEX($N$26:$N$127,1+MATCH(0,COUNTIF(AD$26:AD40,$N$27:$N$127),0))&amp;""</f>
        <v/>
      </c>
      <c r="AE41" s="11" t="str">
        <f t="shared" si="14"/>
        <v/>
      </c>
    </row>
    <row r="42" spans="2:34" ht="24.95" customHeight="1" x14ac:dyDescent="0.2">
      <c r="B42" s="12"/>
      <c r="D42" s="71">
        <f t="shared" si="7"/>
        <v>16</v>
      </c>
      <c r="E42" s="72" t="s">
        <v>59</v>
      </c>
      <c r="F42" s="72" t="s">
        <v>41</v>
      </c>
      <c r="G42" s="73" t="s">
        <v>70</v>
      </c>
      <c r="H42" s="72"/>
      <c r="I42" s="72" t="s">
        <v>71</v>
      </c>
      <c r="J42" s="74">
        <v>43766</v>
      </c>
      <c r="K42" s="74">
        <v>44618</v>
      </c>
      <c r="L42" s="75">
        <f t="shared" ca="1" si="8"/>
        <v>2.893150684931507</v>
      </c>
      <c r="M42" s="75">
        <f t="shared" ca="1" si="9"/>
        <v>0.55890410958904113</v>
      </c>
      <c r="N42" s="76" t="s">
        <v>16</v>
      </c>
      <c r="P42" s="45"/>
      <c r="Q42" s="8">
        <f t="shared" si="10"/>
        <v>852</v>
      </c>
      <c r="R42" s="8" t="str">
        <f t="array" ref="R42">INDEX($E$26:$E$127,1+MATCH(0,COUNTIF(R$26:R41,$E$27:$E$127),0))&amp;""</f>
        <v/>
      </c>
      <c r="S42" s="8" t="str">
        <f t="shared" si="4"/>
        <v/>
      </c>
      <c r="T42" s="11" t="str">
        <f t="shared" si="5"/>
        <v/>
      </c>
      <c r="V42" s="8" t="str">
        <f t="array" ref="V42">INDEX($F$26:$F$127,1+MATCH(0,COUNTIF(V$26:V41,$F$27:$F$127),0))&amp;""</f>
        <v/>
      </c>
      <c r="W42" s="8" t="str">
        <f t="shared" si="6"/>
        <v/>
      </c>
      <c r="X42" s="11" t="str">
        <f t="shared" si="11"/>
        <v/>
      </c>
      <c r="Z42" s="8" t="str">
        <f t="array" ref="Z42">INDEX($G$26:$G$127,1+MATCH(0,COUNTIF(Z$26:Z41,$G$27:$G$127),0))&amp;""</f>
        <v>职位16</v>
      </c>
      <c r="AA42" s="8">
        <f t="shared" si="12"/>
        <v>1</v>
      </c>
      <c r="AB42" s="11">
        <f t="shared" ca="1" si="13"/>
        <v>0.55890410958904113</v>
      </c>
      <c r="AD42" s="8" t="str">
        <f t="array" ref="AD42">INDEX($N$26:$N$127,1+MATCH(0,COUNTIF(AD$26:AD41,$N$27:$N$127),0))&amp;""</f>
        <v/>
      </c>
      <c r="AE42" s="11" t="str">
        <f t="shared" si="14"/>
        <v/>
      </c>
    </row>
    <row r="43" spans="2:34" ht="24.95" customHeight="1" x14ac:dyDescent="0.2">
      <c r="B43" s="12"/>
      <c r="D43" s="66">
        <f t="shared" si="7"/>
        <v>17</v>
      </c>
      <c r="E43" s="67" t="s">
        <v>72</v>
      </c>
      <c r="F43" s="67" t="s">
        <v>44</v>
      </c>
      <c r="G43" s="68" t="s">
        <v>73</v>
      </c>
      <c r="H43" s="67"/>
      <c r="I43" s="67" t="s">
        <v>74</v>
      </c>
      <c r="J43" s="77">
        <v>42443</v>
      </c>
      <c r="K43" s="77">
        <v>44671</v>
      </c>
      <c r="L43" s="78">
        <f t="shared" ca="1" si="8"/>
        <v>6.5178082191780824</v>
      </c>
      <c r="M43" s="78">
        <f t="shared" ca="1" si="9"/>
        <v>0.41369863013698632</v>
      </c>
      <c r="N43" s="79" t="s">
        <v>15</v>
      </c>
      <c r="P43" s="45"/>
      <c r="Q43" s="8">
        <f t="shared" si="10"/>
        <v>2228</v>
      </c>
      <c r="R43" s="8" t="str">
        <f t="array" ref="R43">INDEX($E$26:$E$127,1+MATCH(0,COUNTIF(R$26:R42,$E$27:$E$127),0))&amp;""</f>
        <v/>
      </c>
      <c r="S43" s="8" t="str">
        <f t="shared" si="4"/>
        <v/>
      </c>
      <c r="T43" s="11" t="str">
        <f t="shared" si="5"/>
        <v/>
      </c>
      <c r="V43" s="8" t="str">
        <f t="array" ref="V43">INDEX($F$26:$F$127,1+MATCH(0,COUNTIF(V$26:V42,$F$27:$F$127),0))&amp;""</f>
        <v/>
      </c>
      <c r="W43" s="8" t="str">
        <f t="shared" si="6"/>
        <v/>
      </c>
      <c r="X43" s="11" t="str">
        <f t="shared" si="11"/>
        <v/>
      </c>
      <c r="Z43" s="8" t="str">
        <f t="array" ref="Z43">INDEX($G$26:$G$127,1+MATCH(0,COUNTIF(Z$26:Z42,$G$27:$G$127),0))&amp;""</f>
        <v>职位17</v>
      </c>
      <c r="AA43" s="8">
        <f t="shared" si="12"/>
        <v>1</v>
      </c>
      <c r="AB43" s="11">
        <f t="shared" ca="1" si="13"/>
        <v>0.41369863013698632</v>
      </c>
      <c r="AD43" s="8" t="str">
        <f t="array" ref="AD43">INDEX($N$26:$N$127,1+MATCH(0,COUNTIF(AD$26:AD42,$N$27:$N$127),0))&amp;""</f>
        <v/>
      </c>
      <c r="AE43" s="11" t="str">
        <f t="shared" si="14"/>
        <v/>
      </c>
    </row>
    <row r="44" spans="2:34" ht="24.95" customHeight="1" x14ac:dyDescent="0.2">
      <c r="B44" s="12"/>
      <c r="D44" s="71">
        <f t="shared" si="7"/>
        <v>18</v>
      </c>
      <c r="E44" s="72" t="s">
        <v>72</v>
      </c>
      <c r="F44" s="72" t="s">
        <v>35</v>
      </c>
      <c r="G44" s="73" t="s">
        <v>75</v>
      </c>
      <c r="H44" s="72"/>
      <c r="I44" s="72" t="s">
        <v>76</v>
      </c>
      <c r="J44" s="74">
        <v>43502</v>
      </c>
      <c r="K44" s="74">
        <v>43575</v>
      </c>
      <c r="L44" s="75">
        <f t="shared" ca="1" si="8"/>
        <v>3.6164383561643834</v>
      </c>
      <c r="M44" s="75">
        <f t="shared" ca="1" si="9"/>
        <v>3.4164383561643836</v>
      </c>
      <c r="N44" s="76" t="s">
        <v>18</v>
      </c>
      <c r="P44" s="45"/>
      <c r="Q44" s="8">
        <f t="shared" si="10"/>
        <v>73</v>
      </c>
      <c r="R44" s="8" t="str">
        <f t="array" ref="R44">INDEX($E$26:$E$127,1+MATCH(0,COUNTIF(R$26:R43,$E$27:$E$127),0))&amp;""</f>
        <v/>
      </c>
      <c r="S44" s="8" t="str">
        <f t="shared" si="4"/>
        <v/>
      </c>
      <c r="T44" s="11" t="str">
        <f t="shared" si="5"/>
        <v/>
      </c>
      <c r="V44" s="8" t="str">
        <f t="array" ref="V44">INDEX($F$26:$F$127,1+MATCH(0,COUNTIF(V$26:V43,$F$27:$F$127),0))&amp;""</f>
        <v/>
      </c>
      <c r="W44" s="8" t="str">
        <f t="shared" si="6"/>
        <v/>
      </c>
      <c r="X44" s="11" t="str">
        <f t="shared" si="11"/>
        <v/>
      </c>
      <c r="Z44" s="8" t="str">
        <f t="array" ref="Z44">INDEX($G$26:$G$127,1+MATCH(0,COUNTIF(Z$26:Z43,$G$27:$G$127),0))&amp;""</f>
        <v>职位18</v>
      </c>
      <c r="AA44" s="8">
        <f t="shared" si="12"/>
        <v>1</v>
      </c>
      <c r="AB44" s="11">
        <f t="shared" ca="1" si="13"/>
        <v>3.4164383561643836</v>
      </c>
      <c r="AD44" s="8" t="str">
        <f t="array" ref="AD44">INDEX($N$26:$N$127,1+MATCH(0,COUNTIF(AD$26:AD43,$N$27:$N$127),0))&amp;""</f>
        <v/>
      </c>
      <c r="AE44" s="11" t="str">
        <f t="shared" si="14"/>
        <v/>
      </c>
    </row>
    <row r="45" spans="2:34" ht="24.95" customHeight="1" x14ac:dyDescent="0.2">
      <c r="B45" s="12"/>
      <c r="D45" s="66">
        <f t="shared" si="7"/>
        <v>19</v>
      </c>
      <c r="E45" s="67" t="s">
        <v>72</v>
      </c>
      <c r="F45" s="67" t="s">
        <v>32</v>
      </c>
      <c r="G45" s="68" t="s">
        <v>77</v>
      </c>
      <c r="H45" s="67"/>
      <c r="I45" s="67" t="s">
        <v>78</v>
      </c>
      <c r="J45" s="77">
        <v>37966</v>
      </c>
      <c r="K45" s="77">
        <v>44288</v>
      </c>
      <c r="L45" s="78">
        <f t="shared" ca="1" si="8"/>
        <v>18.783561643835615</v>
      </c>
      <c r="M45" s="78">
        <f t="shared" ca="1" si="9"/>
        <v>1.463013698630137</v>
      </c>
      <c r="N45" s="79" t="s">
        <v>18</v>
      </c>
      <c r="P45" s="45"/>
      <c r="Q45" s="8">
        <f t="shared" si="10"/>
        <v>6322</v>
      </c>
      <c r="R45" s="8" t="str">
        <f t="array" ref="R45">INDEX($E$26:$E$127,1+MATCH(0,COUNTIF(R$26:R44,$E$27:$E$127),0))&amp;""</f>
        <v/>
      </c>
      <c r="S45" s="8" t="str">
        <f t="shared" si="4"/>
        <v/>
      </c>
      <c r="T45" s="11" t="str">
        <f t="shared" si="5"/>
        <v/>
      </c>
      <c r="V45" s="8" t="str">
        <f t="array" ref="V45">INDEX($F$26:$F$127,1+MATCH(0,COUNTIF(V$26:V44,$F$27:$F$127),0))&amp;""</f>
        <v/>
      </c>
      <c r="W45" s="8" t="str">
        <f t="shared" si="6"/>
        <v/>
      </c>
      <c r="X45" s="11" t="str">
        <f t="shared" si="11"/>
        <v/>
      </c>
      <c r="Z45" s="8" t="str">
        <f t="array" ref="Z45">INDEX($G$26:$G$127,1+MATCH(0,COUNTIF(Z$26:Z44,$G$27:$G$127),0))&amp;""</f>
        <v>职位19</v>
      </c>
      <c r="AA45" s="8">
        <f t="shared" si="12"/>
        <v>1</v>
      </c>
      <c r="AB45" s="11">
        <f t="shared" ca="1" si="13"/>
        <v>1.463013698630137</v>
      </c>
      <c r="AD45" s="8" t="str">
        <f t="array" ref="AD45">INDEX($N$26:$N$127,1+MATCH(0,COUNTIF(AD$26:AD44,$N$27:$N$127),0))&amp;""</f>
        <v/>
      </c>
      <c r="AE45" s="11" t="str">
        <f t="shared" si="14"/>
        <v/>
      </c>
    </row>
    <row r="46" spans="2:34" ht="24.95" customHeight="1" x14ac:dyDescent="0.2">
      <c r="B46" s="12"/>
      <c r="D46" s="71">
        <f t="shared" si="7"/>
        <v>20</v>
      </c>
      <c r="E46" s="72" t="s">
        <v>72</v>
      </c>
      <c r="F46" s="72" t="s">
        <v>35</v>
      </c>
      <c r="G46" s="73" t="s">
        <v>79</v>
      </c>
      <c r="H46" s="72"/>
      <c r="I46" s="72" t="s">
        <v>80</v>
      </c>
      <c r="J46" s="74">
        <v>40542</v>
      </c>
      <c r="K46" s="74">
        <v>43688</v>
      </c>
      <c r="L46" s="75">
        <f t="shared" ca="1" si="8"/>
        <v>11.726027397260275</v>
      </c>
      <c r="M46" s="75">
        <f t="shared" ca="1" si="9"/>
        <v>3.106849315068493</v>
      </c>
      <c r="N46" s="76" t="s">
        <v>17</v>
      </c>
      <c r="P46" s="45"/>
      <c r="Q46" s="8">
        <f t="shared" si="10"/>
        <v>3146</v>
      </c>
      <c r="R46" s="8" t="str">
        <f t="array" ref="R46">INDEX($E$26:$E$127,1+MATCH(0,COUNTIF(R$26:R45,$E$27:$E$127),0))&amp;""</f>
        <v/>
      </c>
      <c r="S46" s="8" t="str">
        <f t="shared" si="4"/>
        <v/>
      </c>
      <c r="T46" s="11" t="str">
        <f t="shared" si="5"/>
        <v/>
      </c>
      <c r="V46" s="8" t="str">
        <f t="array" ref="V46">INDEX($F$26:$F$127,1+MATCH(0,COUNTIF(V$26:V45,$F$27:$F$127),0))&amp;""</f>
        <v/>
      </c>
      <c r="W46" s="8" t="str">
        <f t="shared" si="6"/>
        <v/>
      </c>
      <c r="X46" s="11" t="str">
        <f t="shared" si="11"/>
        <v/>
      </c>
      <c r="Z46" s="8" t="str">
        <f t="array" ref="Z46">INDEX($G$26:$G$127,1+MATCH(0,COUNTIF(Z$26:Z45,$G$27:$G$127),0))&amp;""</f>
        <v>职位20</v>
      </c>
      <c r="AA46" s="8">
        <f t="shared" si="12"/>
        <v>1</v>
      </c>
      <c r="AB46" s="11">
        <f t="shared" ca="1" si="13"/>
        <v>3.106849315068493</v>
      </c>
      <c r="AD46" s="8" t="str">
        <f t="array" ref="AD46">INDEX($N$26:$N$127,1+MATCH(0,COUNTIF(AD$26:AD45,$N$27:$N$127),0))&amp;""</f>
        <v/>
      </c>
      <c r="AE46" s="11" t="str">
        <f t="shared" si="14"/>
        <v/>
      </c>
    </row>
    <row r="47" spans="2:34" ht="24.95" customHeight="1" x14ac:dyDescent="0.2">
      <c r="B47" s="12"/>
      <c r="D47" s="66">
        <f t="shared" si="7"/>
        <v>21</v>
      </c>
      <c r="E47" s="67" t="s">
        <v>72</v>
      </c>
      <c r="F47" s="67" t="s">
        <v>38</v>
      </c>
      <c r="G47" s="68" t="s">
        <v>81</v>
      </c>
      <c r="H47" s="67"/>
      <c r="I47" s="67" t="s">
        <v>82</v>
      </c>
      <c r="J47" s="77">
        <v>38027</v>
      </c>
      <c r="K47" s="77">
        <v>40724</v>
      </c>
      <c r="L47" s="78">
        <f t="shared" ca="1" si="8"/>
        <v>18.616438356164384</v>
      </c>
      <c r="M47" s="78">
        <f t="shared" ca="1" si="9"/>
        <v>11.227397260273973</v>
      </c>
      <c r="N47" s="79" t="s">
        <v>15</v>
      </c>
      <c r="P47" s="45"/>
      <c r="Q47" s="8">
        <f t="shared" si="10"/>
        <v>2697</v>
      </c>
      <c r="R47" s="8" t="str">
        <f t="array" ref="R47">INDEX($E$26:$E$127,1+MATCH(0,COUNTIF(R$26:R46,$E$27:$E$127),0))&amp;""</f>
        <v/>
      </c>
      <c r="S47" s="8" t="str">
        <f t="shared" si="4"/>
        <v/>
      </c>
      <c r="T47" s="11" t="str">
        <f t="shared" si="5"/>
        <v/>
      </c>
      <c r="V47" s="8" t="str">
        <f t="array" ref="V47">INDEX($F$26:$F$127,1+MATCH(0,COUNTIF(V$26:V46,$F$27:$F$127),0))&amp;""</f>
        <v/>
      </c>
      <c r="W47" s="8" t="str">
        <f t="shared" si="6"/>
        <v/>
      </c>
      <c r="X47" s="11" t="str">
        <f t="shared" si="11"/>
        <v/>
      </c>
      <c r="Z47" s="8" t="str">
        <f t="array" ref="Z47">INDEX($G$26:$G$127,1+MATCH(0,COUNTIF(Z$26:Z46,$G$27:$G$127),0))&amp;""</f>
        <v>职位21</v>
      </c>
      <c r="AA47" s="8">
        <f t="shared" si="12"/>
        <v>1</v>
      </c>
      <c r="AB47" s="11">
        <f t="shared" ca="1" si="13"/>
        <v>11.227397260273973</v>
      </c>
      <c r="AD47" s="8" t="str">
        <f t="array" ref="AD47">INDEX($N$26:$N$127,1+MATCH(0,COUNTIF(AD$26:AD46,$N$27:$N$127),0))&amp;""</f>
        <v/>
      </c>
      <c r="AE47" s="11" t="str">
        <f t="shared" si="14"/>
        <v/>
      </c>
    </row>
    <row r="48" spans="2:34" ht="24.95" customHeight="1" x14ac:dyDescent="0.2">
      <c r="B48" s="12"/>
      <c r="D48" s="71">
        <f t="shared" si="7"/>
        <v>22</v>
      </c>
      <c r="E48" s="72" t="s">
        <v>72</v>
      </c>
      <c r="F48" s="72" t="s">
        <v>41</v>
      </c>
      <c r="G48" s="73" t="s">
        <v>83</v>
      </c>
      <c r="H48" s="72"/>
      <c r="I48" s="72" t="s">
        <v>84</v>
      </c>
      <c r="J48" s="74">
        <v>39940</v>
      </c>
      <c r="K48" s="74">
        <v>43403</v>
      </c>
      <c r="L48" s="75">
        <f t="shared" ca="1" si="8"/>
        <v>13.375342465753425</v>
      </c>
      <c r="M48" s="75">
        <f t="shared" ca="1" si="9"/>
        <v>3.8876712328767122</v>
      </c>
      <c r="N48" s="76" t="s">
        <v>16</v>
      </c>
      <c r="P48" s="45"/>
      <c r="Q48" s="8">
        <f t="shared" si="10"/>
        <v>3463</v>
      </c>
      <c r="R48" s="8" t="str">
        <f t="array" ref="R48">INDEX($E$26:$E$127,1+MATCH(0,COUNTIF(R$26:R47,$E$27:$E$127),0))&amp;""</f>
        <v/>
      </c>
      <c r="S48" s="8" t="str">
        <f t="shared" si="4"/>
        <v/>
      </c>
      <c r="T48" s="11" t="str">
        <f t="shared" si="5"/>
        <v/>
      </c>
      <c r="V48" s="8" t="str">
        <f t="array" ref="V48">INDEX($F$26:$F$127,1+MATCH(0,COUNTIF(V$26:V47,$F$27:$F$127),0))&amp;""</f>
        <v/>
      </c>
      <c r="W48" s="8" t="str">
        <f t="shared" si="6"/>
        <v/>
      </c>
      <c r="X48" s="11" t="str">
        <f t="shared" si="11"/>
        <v/>
      </c>
      <c r="Z48" s="8" t="str">
        <f t="array" ref="Z48">INDEX($G$26:$G$127,1+MATCH(0,COUNTIF(Z$26:Z47,$G$27:$G$127),0))&amp;""</f>
        <v>职位22</v>
      </c>
      <c r="AA48" s="8">
        <f t="shared" si="12"/>
        <v>1</v>
      </c>
      <c r="AB48" s="11">
        <f t="shared" ca="1" si="13"/>
        <v>3.8876712328767122</v>
      </c>
      <c r="AD48" s="8" t="str">
        <f t="array" ref="AD48">INDEX($N$26:$N$127,1+MATCH(0,COUNTIF(AD$26:AD47,$N$27:$N$127),0))&amp;""</f>
        <v/>
      </c>
      <c r="AE48" s="11" t="str">
        <f t="shared" si="14"/>
        <v/>
      </c>
    </row>
    <row r="49" spans="2:31" ht="24.95" customHeight="1" x14ac:dyDescent="0.2">
      <c r="B49" s="12"/>
      <c r="D49" s="66">
        <f t="shared" si="7"/>
        <v>23</v>
      </c>
      <c r="E49" s="67" t="s">
        <v>85</v>
      </c>
      <c r="F49" s="67" t="s">
        <v>44</v>
      </c>
      <c r="G49" s="68" t="s">
        <v>86</v>
      </c>
      <c r="H49" s="67"/>
      <c r="I49" s="67" t="s">
        <v>87</v>
      </c>
      <c r="J49" s="77">
        <v>39358</v>
      </c>
      <c r="K49" s="77">
        <v>44275</v>
      </c>
      <c r="L49" s="78">
        <f t="shared" ca="1" si="8"/>
        <v>14.96986301369863</v>
      </c>
      <c r="M49" s="78">
        <f t="shared" ca="1" si="9"/>
        <v>1.4986301369863013</v>
      </c>
      <c r="N49" s="79" t="s">
        <v>18</v>
      </c>
      <c r="P49" s="45"/>
      <c r="Q49" s="8">
        <f t="shared" si="10"/>
        <v>4917</v>
      </c>
      <c r="R49" s="8" t="str">
        <f t="array" ref="R49">INDEX($E$26:$E$127,1+MATCH(0,COUNTIF(R$26:R48,$E$27:$E$127),0))&amp;""</f>
        <v/>
      </c>
      <c r="S49" s="8" t="str">
        <f t="shared" si="4"/>
        <v/>
      </c>
      <c r="T49" s="11" t="str">
        <f t="shared" si="5"/>
        <v/>
      </c>
      <c r="V49" s="8" t="str">
        <f t="array" ref="V49">INDEX($F$26:$F$127,1+MATCH(0,COUNTIF(V$26:V48,$F$27:$F$127),0))&amp;""</f>
        <v/>
      </c>
      <c r="W49" s="8" t="str">
        <f t="shared" si="6"/>
        <v/>
      </c>
      <c r="X49" s="11" t="str">
        <f t="shared" si="11"/>
        <v/>
      </c>
      <c r="Z49" s="8" t="str">
        <f t="array" ref="Z49">INDEX($G$26:$G$127,1+MATCH(0,COUNTIF(Z$26:Z48,$G$27:$G$127),0))&amp;""</f>
        <v>职位23</v>
      </c>
      <c r="AA49" s="8">
        <f t="shared" si="12"/>
        <v>1</v>
      </c>
      <c r="AB49" s="11">
        <f t="shared" ca="1" si="13"/>
        <v>1.4986301369863013</v>
      </c>
      <c r="AD49" s="8" t="str">
        <f t="array" ref="AD49">INDEX($N$26:$N$127,1+MATCH(0,COUNTIF(AD$26:AD48,$N$27:$N$127),0))&amp;""</f>
        <v/>
      </c>
      <c r="AE49" s="11" t="str">
        <f t="shared" si="14"/>
        <v/>
      </c>
    </row>
    <row r="50" spans="2:31" ht="24.95" customHeight="1" x14ac:dyDescent="0.2">
      <c r="B50" s="12"/>
      <c r="D50" s="71">
        <f t="shared" si="7"/>
        <v>24</v>
      </c>
      <c r="E50" s="72" t="s">
        <v>85</v>
      </c>
      <c r="F50" s="72" t="s">
        <v>48</v>
      </c>
      <c r="G50" s="73" t="s">
        <v>88</v>
      </c>
      <c r="H50" s="72"/>
      <c r="I50" s="72" t="s">
        <v>89</v>
      </c>
      <c r="J50" s="74">
        <v>42217</v>
      </c>
      <c r="K50" s="74">
        <v>43038</v>
      </c>
      <c r="L50" s="75">
        <f t="shared" ca="1" si="8"/>
        <v>7.1369863013698627</v>
      </c>
      <c r="M50" s="75">
        <f t="shared" ca="1" si="9"/>
        <v>4.8876712328767127</v>
      </c>
      <c r="N50" s="76" t="s">
        <v>18</v>
      </c>
      <c r="P50" s="45"/>
      <c r="Q50" s="8">
        <f t="shared" si="10"/>
        <v>821</v>
      </c>
      <c r="R50" s="8" t="str">
        <f t="array" ref="R50">INDEX($E$26:$E$127,1+MATCH(0,COUNTIF(R$26:R49,$E$27:$E$127),0))&amp;""</f>
        <v/>
      </c>
      <c r="S50" s="8" t="str">
        <f t="shared" si="4"/>
        <v/>
      </c>
      <c r="T50" s="11" t="str">
        <f t="shared" si="5"/>
        <v/>
      </c>
      <c r="V50" s="8" t="str">
        <f t="array" ref="V50">INDEX($F$26:$F$127,1+MATCH(0,COUNTIF(V$26:V49,$F$27:$F$127),0))&amp;""</f>
        <v/>
      </c>
      <c r="W50" s="8" t="str">
        <f t="shared" si="6"/>
        <v/>
      </c>
      <c r="X50" s="11" t="str">
        <f t="shared" si="11"/>
        <v/>
      </c>
      <c r="Z50" s="8" t="str">
        <f t="array" ref="Z50">INDEX($G$26:$G$127,1+MATCH(0,COUNTIF(Z$26:Z49,$G$27:$G$127),0))&amp;""</f>
        <v>职位24</v>
      </c>
      <c r="AA50" s="8">
        <f t="shared" si="12"/>
        <v>1</v>
      </c>
      <c r="AB50" s="11">
        <f t="shared" ca="1" si="13"/>
        <v>4.8876712328767127</v>
      </c>
      <c r="AD50" s="8" t="str">
        <f t="array" ref="AD50">INDEX($N$26:$N$127,1+MATCH(0,COUNTIF(AD$26:AD49,$N$27:$N$127),0))&amp;""</f>
        <v/>
      </c>
      <c r="AE50" s="11" t="str">
        <f t="shared" si="14"/>
        <v/>
      </c>
    </row>
    <row r="51" spans="2:31" ht="24.95" customHeight="1" x14ac:dyDescent="0.2">
      <c r="B51" s="12"/>
      <c r="D51" s="66">
        <f t="shared" si="7"/>
        <v>25</v>
      </c>
      <c r="E51" s="67" t="s">
        <v>85</v>
      </c>
      <c r="F51" s="67" t="s">
        <v>32</v>
      </c>
      <c r="G51" s="68" t="s">
        <v>90</v>
      </c>
      <c r="H51" s="67"/>
      <c r="I51" s="67" t="s">
        <v>91</v>
      </c>
      <c r="J51" s="77">
        <v>39250</v>
      </c>
      <c r="K51" s="77">
        <v>40046</v>
      </c>
      <c r="L51" s="78">
        <f t="shared" ca="1" si="8"/>
        <v>15.265753424657534</v>
      </c>
      <c r="M51" s="78">
        <f t="shared" ca="1" si="9"/>
        <v>13.084931506849315</v>
      </c>
      <c r="N51" s="79" t="s">
        <v>16</v>
      </c>
      <c r="P51" s="45"/>
      <c r="Q51" s="8">
        <f t="shared" si="10"/>
        <v>796</v>
      </c>
      <c r="R51" s="8" t="str">
        <f t="array" ref="R51">INDEX($E$26:$E$127,1+MATCH(0,COUNTIF(R$26:R50,$E$27:$E$127),0))&amp;""</f>
        <v/>
      </c>
      <c r="S51" s="8" t="str">
        <f t="shared" si="4"/>
        <v/>
      </c>
      <c r="T51" s="11" t="str">
        <f t="shared" si="5"/>
        <v/>
      </c>
      <c r="V51" s="8" t="str">
        <f t="array" ref="V51">INDEX($F$26:$F$127,1+MATCH(0,COUNTIF(V$26:V50,$F$27:$F$127),0))&amp;""</f>
        <v/>
      </c>
      <c r="W51" s="8" t="str">
        <f t="shared" si="6"/>
        <v/>
      </c>
      <c r="X51" s="11" t="str">
        <f t="shared" si="11"/>
        <v/>
      </c>
      <c r="Z51" s="8" t="str">
        <f t="array" ref="Z51">INDEX($G$26:$G$127,1+MATCH(0,COUNTIF(Z$26:Z50,$G$27:$G$127),0))&amp;""</f>
        <v>职位25</v>
      </c>
      <c r="AA51" s="8">
        <f t="shared" si="12"/>
        <v>1</v>
      </c>
      <c r="AB51" s="11">
        <f t="shared" ca="1" si="13"/>
        <v>13.084931506849315</v>
      </c>
      <c r="AD51" s="8" t="str">
        <f t="array" ref="AD51">INDEX($N$26:$N$127,1+MATCH(0,COUNTIF(AD$26:AD50,$N$27:$N$127),0))&amp;""</f>
        <v/>
      </c>
      <c r="AE51" s="11" t="str">
        <f t="shared" si="14"/>
        <v/>
      </c>
    </row>
    <row r="52" spans="2:31" ht="24.95" customHeight="1" x14ac:dyDescent="0.2">
      <c r="B52" s="12"/>
      <c r="D52" s="71">
        <f t="shared" si="7"/>
        <v>26</v>
      </c>
      <c r="E52" s="72" t="s">
        <v>85</v>
      </c>
      <c r="F52" s="72" t="s">
        <v>35</v>
      </c>
      <c r="G52" s="73" t="s">
        <v>92</v>
      </c>
      <c r="H52" s="72"/>
      <c r="I52" s="72" t="s">
        <v>93</v>
      </c>
      <c r="J52" s="74">
        <v>43208</v>
      </c>
      <c r="K52" s="74">
        <v>43217</v>
      </c>
      <c r="L52" s="75">
        <f t="shared" ca="1" si="8"/>
        <v>4.4219178082191783</v>
      </c>
      <c r="M52" s="75">
        <f t="shared" ca="1" si="9"/>
        <v>4.397260273972603</v>
      </c>
      <c r="N52" s="76" t="s">
        <v>19</v>
      </c>
      <c r="P52" s="45"/>
      <c r="Q52" s="8">
        <f t="shared" si="10"/>
        <v>9</v>
      </c>
      <c r="R52" s="8" t="str">
        <f t="array" ref="R52">INDEX($E$26:$E$127,1+MATCH(0,COUNTIF(R$26:R51,$E$27:$E$127),0))&amp;""</f>
        <v/>
      </c>
      <c r="S52" s="8" t="str">
        <f t="shared" si="4"/>
        <v/>
      </c>
      <c r="T52" s="11" t="str">
        <f t="shared" si="5"/>
        <v/>
      </c>
      <c r="V52" s="8" t="str">
        <f t="array" ref="V52">INDEX($F$26:$F$127,1+MATCH(0,COUNTIF(V$26:V51,$F$27:$F$127),0))&amp;""</f>
        <v/>
      </c>
      <c r="W52" s="8" t="str">
        <f t="shared" si="6"/>
        <v/>
      </c>
      <c r="X52" s="11" t="str">
        <f t="shared" si="11"/>
        <v/>
      </c>
      <c r="Z52" s="8" t="str">
        <f t="array" ref="Z52">INDEX($G$26:$G$127,1+MATCH(0,COUNTIF(Z$26:Z51,$G$27:$G$127),0))&amp;""</f>
        <v>职位26</v>
      </c>
      <c r="AA52" s="8">
        <f t="shared" si="12"/>
        <v>1</v>
      </c>
      <c r="AB52" s="11">
        <f t="shared" ca="1" si="13"/>
        <v>4.397260273972603</v>
      </c>
      <c r="AD52" s="8" t="str">
        <f t="array" ref="AD52">INDEX($N$26:$N$127,1+MATCH(0,COUNTIF(AD$26:AD51,$N$27:$N$127),0))&amp;""</f>
        <v/>
      </c>
      <c r="AE52" s="11" t="str">
        <f t="shared" si="14"/>
        <v/>
      </c>
    </row>
    <row r="53" spans="2:31" ht="24.95" customHeight="1" x14ac:dyDescent="0.2">
      <c r="B53" s="12"/>
      <c r="D53" s="66">
        <f t="shared" si="7"/>
        <v>27</v>
      </c>
      <c r="E53" s="67" t="s">
        <v>85</v>
      </c>
      <c r="F53" s="67" t="s">
        <v>38</v>
      </c>
      <c r="G53" s="68" t="s">
        <v>94</v>
      </c>
      <c r="H53" s="67"/>
      <c r="I53" s="67" t="s">
        <v>95</v>
      </c>
      <c r="J53" s="77">
        <v>38474</v>
      </c>
      <c r="K53" s="77">
        <v>43937</v>
      </c>
      <c r="L53" s="78">
        <f t="shared" ca="1" si="8"/>
        <v>17.391780821917809</v>
      </c>
      <c r="M53" s="78">
        <f t="shared" ca="1" si="9"/>
        <v>2.4246575342465753</v>
      </c>
      <c r="N53" s="79" t="s">
        <v>18</v>
      </c>
      <c r="P53" s="45"/>
      <c r="Q53" s="8">
        <f t="shared" si="10"/>
        <v>5463</v>
      </c>
      <c r="R53" s="8" t="str">
        <f t="array" ref="R53">INDEX($E$26:$E$127,1+MATCH(0,COUNTIF(R$26:R52,$E$27:$E$127),0))&amp;""</f>
        <v/>
      </c>
      <c r="S53" s="8" t="str">
        <f t="shared" si="4"/>
        <v/>
      </c>
      <c r="T53" s="11" t="str">
        <f t="shared" si="5"/>
        <v/>
      </c>
      <c r="V53" s="8" t="str">
        <f t="array" ref="V53">INDEX($F$26:$F$127,1+MATCH(0,COUNTIF(V$26:V52,$F$27:$F$127),0))&amp;""</f>
        <v/>
      </c>
      <c r="W53" s="8" t="str">
        <f t="shared" si="6"/>
        <v/>
      </c>
      <c r="X53" s="11" t="str">
        <f t="shared" si="11"/>
        <v/>
      </c>
      <c r="Z53" s="8" t="str">
        <f t="array" ref="Z53">INDEX($G$26:$G$127,1+MATCH(0,COUNTIF(Z$26:Z52,$G$27:$G$127),0))&amp;""</f>
        <v>职位27</v>
      </c>
      <c r="AA53" s="8">
        <f t="shared" si="12"/>
        <v>1</v>
      </c>
      <c r="AB53" s="11">
        <f t="shared" ca="1" si="13"/>
        <v>2.4246575342465753</v>
      </c>
      <c r="AD53" s="8" t="str">
        <f t="array" ref="AD53">INDEX($N$26:$N$127,1+MATCH(0,COUNTIF(AD$26:AD52,$N$27:$N$127),0))&amp;""</f>
        <v/>
      </c>
      <c r="AE53" s="11" t="str">
        <f t="shared" si="14"/>
        <v/>
      </c>
    </row>
    <row r="54" spans="2:31" ht="24.95" customHeight="1" x14ac:dyDescent="0.2">
      <c r="B54" s="12"/>
      <c r="D54" s="71">
        <f t="shared" si="7"/>
        <v>28</v>
      </c>
      <c r="E54" s="72" t="s">
        <v>85</v>
      </c>
      <c r="F54" s="72" t="s">
        <v>41</v>
      </c>
      <c r="G54" s="73" t="s">
        <v>96</v>
      </c>
      <c r="H54" s="72"/>
      <c r="I54" s="72" t="s">
        <v>97</v>
      </c>
      <c r="J54" s="74">
        <v>41755</v>
      </c>
      <c r="K54" s="74">
        <v>44481</v>
      </c>
      <c r="L54" s="75">
        <f t="shared" ca="1" si="8"/>
        <v>8.4027397260273968</v>
      </c>
      <c r="M54" s="75">
        <f t="shared" ca="1" si="9"/>
        <v>0.9342465753424658</v>
      </c>
      <c r="N54" s="76" t="s">
        <v>15</v>
      </c>
      <c r="P54" s="45"/>
      <c r="Q54" s="8">
        <f t="shared" si="10"/>
        <v>2726</v>
      </c>
      <c r="R54" s="8" t="str">
        <f t="array" ref="R54">INDEX($E$26:$E$127,1+MATCH(0,COUNTIF(R$26:R53,$E$27:$E$127),0))&amp;""</f>
        <v/>
      </c>
      <c r="S54" s="8" t="str">
        <f t="shared" si="4"/>
        <v/>
      </c>
      <c r="T54" s="11" t="str">
        <f t="shared" si="5"/>
        <v/>
      </c>
      <c r="V54" s="8" t="str">
        <f t="array" ref="V54">INDEX($F$26:$F$127,1+MATCH(0,COUNTIF(V$26:V53,$F$27:$F$127),0))&amp;""</f>
        <v/>
      </c>
      <c r="W54" s="8" t="str">
        <f t="shared" si="6"/>
        <v/>
      </c>
      <c r="X54" s="11" t="str">
        <f t="shared" si="11"/>
        <v/>
      </c>
      <c r="Z54" s="8" t="str">
        <f t="array" ref="Z54">INDEX($G$26:$G$127,1+MATCH(0,COUNTIF(Z$26:Z53,$G$27:$G$127),0))&amp;""</f>
        <v>职位28</v>
      </c>
      <c r="AA54" s="8">
        <f t="shared" si="12"/>
        <v>1</v>
      </c>
      <c r="AB54" s="11">
        <f t="shared" ca="1" si="13"/>
        <v>0.9342465753424658</v>
      </c>
      <c r="AD54" s="8" t="str">
        <f t="array" ref="AD54">INDEX($N$26:$N$127,1+MATCH(0,COUNTIF(AD$26:AD53,$N$27:$N$127),0))&amp;""</f>
        <v/>
      </c>
      <c r="AE54" s="11" t="str">
        <f t="shared" si="14"/>
        <v/>
      </c>
    </row>
    <row r="55" spans="2:31" ht="24.95" customHeight="1" x14ac:dyDescent="0.2">
      <c r="B55" s="12"/>
      <c r="D55" s="66">
        <f t="shared" si="7"/>
        <v>29</v>
      </c>
      <c r="E55" s="67" t="s">
        <v>98</v>
      </c>
      <c r="F55" s="67" t="s">
        <v>44</v>
      </c>
      <c r="G55" s="68" t="s">
        <v>99</v>
      </c>
      <c r="H55" s="67"/>
      <c r="I55" s="67" t="s">
        <v>100</v>
      </c>
      <c r="J55" s="77">
        <v>37221</v>
      </c>
      <c r="K55" s="77">
        <v>39313</v>
      </c>
      <c r="L55" s="78">
        <f t="shared" ca="1" si="8"/>
        <v>20.824657534246576</v>
      </c>
      <c r="M55" s="78">
        <f t="shared" ca="1" si="9"/>
        <v>15.093150684931507</v>
      </c>
      <c r="N55" s="79" t="s">
        <v>19</v>
      </c>
      <c r="P55" s="45"/>
      <c r="Q55" s="8">
        <f t="shared" si="10"/>
        <v>2092</v>
      </c>
      <c r="R55" s="8" t="str">
        <f t="array" ref="R55">INDEX($E$26:$E$127,1+MATCH(0,COUNTIF(R$26:R54,$E$27:$E$127),0))&amp;""</f>
        <v/>
      </c>
      <c r="S55" s="8" t="str">
        <f t="shared" si="4"/>
        <v/>
      </c>
      <c r="T55" s="11" t="str">
        <f t="shared" si="5"/>
        <v/>
      </c>
      <c r="V55" s="8" t="str">
        <f t="array" ref="V55">INDEX($F$26:$F$127,1+MATCH(0,COUNTIF(V$26:V54,$F$27:$F$127),0))&amp;""</f>
        <v/>
      </c>
      <c r="W55" s="8" t="str">
        <f t="shared" si="6"/>
        <v/>
      </c>
      <c r="X55" s="11" t="str">
        <f t="shared" si="11"/>
        <v/>
      </c>
      <c r="Z55" s="8" t="str">
        <f t="array" ref="Z55">INDEX($G$26:$G$127,1+MATCH(0,COUNTIF(Z$26:Z54,$G$27:$G$127),0))&amp;""</f>
        <v>职位29</v>
      </c>
      <c r="AA55" s="8">
        <f t="shared" si="12"/>
        <v>1</v>
      </c>
      <c r="AB55" s="11">
        <f t="shared" ca="1" si="13"/>
        <v>15.093150684931507</v>
      </c>
      <c r="AD55" s="8" t="str">
        <f t="array" ref="AD55">INDEX($N$26:$N$127,1+MATCH(0,COUNTIF(AD$26:AD54,$N$27:$N$127),0))&amp;""</f>
        <v/>
      </c>
      <c r="AE55" s="11" t="str">
        <f t="shared" si="14"/>
        <v/>
      </c>
    </row>
    <row r="56" spans="2:31" ht="24.95" customHeight="1" x14ac:dyDescent="0.2">
      <c r="B56" s="12"/>
      <c r="D56" s="71">
        <f t="shared" si="7"/>
        <v>30</v>
      </c>
      <c r="E56" s="72" t="s">
        <v>98</v>
      </c>
      <c r="F56" s="72" t="s">
        <v>48</v>
      </c>
      <c r="G56" s="73" t="s">
        <v>101</v>
      </c>
      <c r="H56" s="72"/>
      <c r="I56" s="72" t="s">
        <v>102</v>
      </c>
      <c r="J56" s="74">
        <v>44491</v>
      </c>
      <c r="K56" s="74">
        <v>44713</v>
      </c>
      <c r="L56" s="75">
        <f t="shared" ca="1" si="8"/>
        <v>0.9068493150684932</v>
      </c>
      <c r="M56" s="75">
        <f t="shared" ca="1" si="9"/>
        <v>0.29863013698630136</v>
      </c>
      <c r="N56" s="76" t="s">
        <v>15</v>
      </c>
      <c r="P56" s="45"/>
      <c r="Q56" s="8">
        <f t="shared" si="10"/>
        <v>222</v>
      </c>
      <c r="R56" s="8" t="str">
        <f t="array" ref="R56">INDEX($E$26:$E$127,1+MATCH(0,COUNTIF(R$26:R55,$E$27:$E$127),0))&amp;""</f>
        <v/>
      </c>
      <c r="S56" s="8" t="str">
        <f t="shared" si="4"/>
        <v/>
      </c>
      <c r="T56" s="11" t="str">
        <f t="shared" si="5"/>
        <v/>
      </c>
      <c r="V56" s="8" t="str">
        <f t="array" ref="V56">INDEX($F$26:$F$127,1+MATCH(0,COUNTIF(V$26:V55,$F$27:$F$127),0))&amp;""</f>
        <v/>
      </c>
      <c r="W56" s="8" t="str">
        <f t="shared" si="6"/>
        <v/>
      </c>
      <c r="X56" s="11" t="str">
        <f t="shared" si="11"/>
        <v/>
      </c>
      <c r="Z56" s="8" t="str">
        <f t="array" ref="Z56">INDEX($G$26:$G$127,1+MATCH(0,COUNTIF(Z$26:Z55,$G$27:$G$127),0))&amp;""</f>
        <v>职位30</v>
      </c>
      <c r="AA56" s="8">
        <f t="shared" si="12"/>
        <v>1</v>
      </c>
      <c r="AB56" s="11">
        <f t="shared" ca="1" si="13"/>
        <v>0.29863013698630136</v>
      </c>
      <c r="AD56" s="8" t="str">
        <f t="array" ref="AD56">INDEX($N$26:$N$127,1+MATCH(0,COUNTIF(AD$26:AD55,$N$27:$N$127),0))&amp;""</f>
        <v/>
      </c>
      <c r="AE56" s="11" t="str">
        <f t="shared" si="14"/>
        <v/>
      </c>
    </row>
    <row r="57" spans="2:31" ht="24.95" customHeight="1" x14ac:dyDescent="0.2">
      <c r="B57" s="12"/>
      <c r="D57" s="66">
        <f t="shared" si="7"/>
        <v>31</v>
      </c>
      <c r="E57" s="67" t="s">
        <v>98</v>
      </c>
      <c r="F57" s="67" t="s">
        <v>32</v>
      </c>
      <c r="G57" s="68" t="s">
        <v>103</v>
      </c>
      <c r="H57" s="67"/>
      <c r="I57" s="67" t="s">
        <v>104</v>
      </c>
      <c r="J57" s="77">
        <v>42361</v>
      </c>
      <c r="K57" s="77">
        <v>43072</v>
      </c>
      <c r="L57" s="78">
        <f t="shared" ca="1" si="8"/>
        <v>6.7424657534246579</v>
      </c>
      <c r="M57" s="78">
        <f t="shared" ca="1" si="9"/>
        <v>4.7945205479452051</v>
      </c>
      <c r="N57" s="79" t="s">
        <v>19</v>
      </c>
      <c r="P57" s="45"/>
      <c r="Q57" s="8">
        <f t="shared" si="10"/>
        <v>711</v>
      </c>
      <c r="R57" s="8" t="str">
        <f t="array" ref="R57">INDEX($E$26:$E$127,1+MATCH(0,COUNTIF(R$26:R56,$E$27:$E$127),0))&amp;""</f>
        <v/>
      </c>
      <c r="S57" s="8" t="str">
        <f t="shared" si="4"/>
        <v/>
      </c>
      <c r="T57" s="11" t="str">
        <f t="shared" si="5"/>
        <v/>
      </c>
      <c r="V57" s="8" t="str">
        <f t="array" ref="V57">INDEX($F$26:$F$127,1+MATCH(0,COUNTIF(V$26:V56,$F$27:$F$127),0))&amp;""</f>
        <v/>
      </c>
      <c r="W57" s="8" t="str">
        <f t="shared" si="6"/>
        <v/>
      </c>
      <c r="X57" s="11" t="str">
        <f t="shared" si="11"/>
        <v/>
      </c>
      <c r="Z57" s="8" t="str">
        <f t="array" ref="Z57">INDEX($G$26:$G$127,1+MATCH(0,COUNTIF(Z$26:Z56,$G$27:$G$127),0))&amp;""</f>
        <v>职位31</v>
      </c>
      <c r="AA57" s="8">
        <f t="shared" si="12"/>
        <v>1</v>
      </c>
      <c r="AB57" s="11">
        <f t="shared" ca="1" si="13"/>
        <v>4.7945205479452051</v>
      </c>
      <c r="AD57" s="8" t="str">
        <f t="array" ref="AD57">INDEX($N$26:$N$127,1+MATCH(0,COUNTIF(AD$26:AD56,$N$27:$N$127),0))&amp;""</f>
        <v/>
      </c>
      <c r="AE57" s="11" t="str">
        <f t="shared" si="14"/>
        <v/>
      </c>
    </row>
    <row r="58" spans="2:31" ht="24.95" customHeight="1" x14ac:dyDescent="0.2">
      <c r="B58" s="12"/>
      <c r="D58" s="71">
        <f t="shared" si="7"/>
        <v>32</v>
      </c>
      <c r="E58" s="72" t="s">
        <v>98</v>
      </c>
      <c r="F58" s="72" t="s">
        <v>35</v>
      </c>
      <c r="G58" s="73" t="s">
        <v>105</v>
      </c>
      <c r="H58" s="72"/>
      <c r="I58" s="72" t="s">
        <v>106</v>
      </c>
      <c r="J58" s="74">
        <v>42786</v>
      </c>
      <c r="K58" s="74">
        <v>43582</v>
      </c>
      <c r="L58" s="75">
        <f t="shared" ca="1" si="8"/>
        <v>5.5780821917808217</v>
      </c>
      <c r="M58" s="75">
        <f t="shared" ca="1" si="9"/>
        <v>3.3972602739726026</v>
      </c>
      <c r="N58" s="76" t="s">
        <v>15</v>
      </c>
      <c r="P58" s="45"/>
      <c r="Q58" s="8">
        <f t="shared" si="10"/>
        <v>796</v>
      </c>
      <c r="R58" s="8" t="str">
        <f t="array" ref="R58">INDEX($E$26:$E$127,1+MATCH(0,COUNTIF(R$26:R57,$E$27:$E$127),0))&amp;""</f>
        <v/>
      </c>
      <c r="S58" s="8" t="str">
        <f t="shared" si="4"/>
        <v/>
      </c>
      <c r="T58" s="11" t="str">
        <f t="shared" si="5"/>
        <v/>
      </c>
      <c r="V58" s="8" t="str">
        <f t="array" ref="V58">INDEX($F$26:$F$127,1+MATCH(0,COUNTIF(V$26:V57,$F$27:$F$127),0))&amp;""</f>
        <v/>
      </c>
      <c r="W58" s="8" t="str">
        <f t="shared" si="6"/>
        <v/>
      </c>
      <c r="X58" s="11" t="str">
        <f t="shared" si="11"/>
        <v/>
      </c>
      <c r="Z58" s="8" t="str">
        <f t="array" ref="Z58">INDEX($G$26:$G$127,1+MATCH(0,COUNTIF(Z$26:Z57,$G$27:$G$127),0))&amp;""</f>
        <v>职位32</v>
      </c>
      <c r="AA58" s="8">
        <f t="shared" si="12"/>
        <v>1</v>
      </c>
      <c r="AB58" s="11">
        <f t="shared" ca="1" si="13"/>
        <v>3.3972602739726026</v>
      </c>
      <c r="AD58" s="8" t="str">
        <f t="array" ref="AD58">INDEX($N$26:$N$127,1+MATCH(0,COUNTIF(AD$26:AD57,$N$27:$N$127),0))&amp;""</f>
        <v/>
      </c>
      <c r="AE58" s="11" t="str">
        <f t="shared" si="14"/>
        <v/>
      </c>
    </row>
    <row r="59" spans="2:31" ht="24.95" customHeight="1" x14ac:dyDescent="0.2">
      <c r="B59" s="12"/>
      <c r="D59" s="66">
        <f t="shared" si="7"/>
        <v>33</v>
      </c>
      <c r="E59" s="67" t="s">
        <v>98</v>
      </c>
      <c r="F59" s="67" t="s">
        <v>38</v>
      </c>
      <c r="G59" s="68" t="s">
        <v>107</v>
      </c>
      <c r="H59" s="67"/>
      <c r="I59" s="67" t="s">
        <v>108</v>
      </c>
      <c r="J59" s="77">
        <v>41619</v>
      </c>
      <c r="K59" s="77">
        <v>44473</v>
      </c>
      <c r="L59" s="78">
        <f t="shared" ca="1" si="8"/>
        <v>8.7753424657534254</v>
      </c>
      <c r="M59" s="78">
        <f t="shared" ca="1" si="9"/>
        <v>0.95616438356164379</v>
      </c>
      <c r="N59" s="79" t="s">
        <v>14</v>
      </c>
      <c r="P59" s="45"/>
      <c r="Q59" s="8">
        <f t="shared" si="10"/>
        <v>2854</v>
      </c>
      <c r="R59" s="8" t="str">
        <f t="array" ref="R59">INDEX($E$26:$E$127,1+MATCH(0,COUNTIF(R$26:R58,$E$27:$E$127),0))&amp;""</f>
        <v/>
      </c>
      <c r="S59" s="8" t="str">
        <f t="shared" ref="S59:S90" si="15">IF(R59="","",COUNTIF($E$27:$E$126,R59))</f>
        <v/>
      </c>
      <c r="T59" s="11" t="str">
        <f t="shared" ref="T59:T90" si="16">IF(R59="","",AVERAGEIF($E$27:$E$126,R59,$L$27:$L$126))</f>
        <v/>
      </c>
      <c r="V59" s="8" t="str">
        <f t="array" ref="V59">INDEX($F$26:$F$127,1+MATCH(0,COUNTIF(V$26:V58,$F$27:$F$127),0))&amp;""</f>
        <v/>
      </c>
      <c r="W59" s="8" t="str">
        <f t="shared" ref="W59:W90" si="17">IF(V59="","",COUNTIF($F$27:$F$126,V59))</f>
        <v/>
      </c>
      <c r="X59" s="11" t="str">
        <f t="shared" si="11"/>
        <v/>
      </c>
      <c r="Z59" s="8" t="str">
        <f t="array" ref="Z59">INDEX($G$26:$G$127,1+MATCH(0,COUNTIF(Z$26:Z58,$G$27:$G$127),0))&amp;""</f>
        <v>职位33</v>
      </c>
      <c r="AA59" s="8">
        <f t="shared" si="12"/>
        <v>1</v>
      </c>
      <c r="AB59" s="11">
        <f t="shared" ca="1" si="13"/>
        <v>0.95616438356164379</v>
      </c>
      <c r="AD59" s="8" t="str">
        <f t="array" ref="AD59">INDEX($N$26:$N$127,1+MATCH(0,COUNTIF(AD$26:AD58,$N$27:$N$127),0))&amp;""</f>
        <v/>
      </c>
      <c r="AE59" s="11" t="str">
        <f t="shared" si="14"/>
        <v/>
      </c>
    </row>
    <row r="60" spans="2:31" ht="24.95" customHeight="1" x14ac:dyDescent="0.2">
      <c r="B60" s="12"/>
      <c r="D60" s="71">
        <f t="shared" si="7"/>
        <v>34</v>
      </c>
      <c r="E60" s="72" t="s">
        <v>98</v>
      </c>
      <c r="F60" s="72" t="s">
        <v>41</v>
      </c>
      <c r="G60" s="73" t="s">
        <v>109</v>
      </c>
      <c r="H60" s="72"/>
      <c r="I60" s="72" t="s">
        <v>110</v>
      </c>
      <c r="J60" s="74">
        <v>36693</v>
      </c>
      <c r="K60" s="74">
        <v>44166</v>
      </c>
      <c r="L60" s="75">
        <f t="shared" ca="1" si="8"/>
        <v>22.271232876712329</v>
      </c>
      <c r="M60" s="75">
        <f t="shared" ca="1" si="9"/>
        <v>1.7972602739726027</v>
      </c>
      <c r="N60" s="76" t="s">
        <v>18</v>
      </c>
      <c r="P60" s="45"/>
      <c r="Q60" s="8">
        <f t="shared" si="10"/>
        <v>7473</v>
      </c>
      <c r="R60" s="8" t="str">
        <f t="array" ref="R60">INDEX($E$26:$E$127,1+MATCH(0,COUNTIF(R$26:R59,$E$27:$E$127),0))&amp;""</f>
        <v/>
      </c>
      <c r="S60" s="8" t="str">
        <f t="shared" si="15"/>
        <v/>
      </c>
      <c r="T60" s="11" t="str">
        <f t="shared" si="16"/>
        <v/>
      </c>
      <c r="V60" s="8" t="str">
        <f t="array" ref="V60">INDEX($F$26:$F$127,1+MATCH(0,COUNTIF(V$26:V59,$F$27:$F$127),0))&amp;""</f>
        <v/>
      </c>
      <c r="W60" s="8" t="str">
        <f t="shared" si="17"/>
        <v/>
      </c>
      <c r="X60" s="11" t="str">
        <f t="shared" si="11"/>
        <v/>
      </c>
      <c r="Z60" s="8" t="str">
        <f t="array" ref="Z60">INDEX($G$26:$G$127,1+MATCH(0,COUNTIF(Z$26:Z59,$G$27:$G$127),0))&amp;""</f>
        <v>职位34</v>
      </c>
      <c r="AA60" s="8">
        <f t="shared" si="12"/>
        <v>1</v>
      </c>
      <c r="AB60" s="11">
        <f t="shared" ca="1" si="13"/>
        <v>1.7972602739726027</v>
      </c>
      <c r="AD60" s="8" t="str">
        <f t="array" ref="AD60">INDEX($N$26:$N$127,1+MATCH(0,COUNTIF(AD$26:AD59,$N$27:$N$127),0))&amp;""</f>
        <v/>
      </c>
      <c r="AE60" s="11" t="str">
        <f t="shared" si="14"/>
        <v/>
      </c>
    </row>
    <row r="61" spans="2:31" ht="24.95" customHeight="1" x14ac:dyDescent="0.2">
      <c r="B61" s="12"/>
      <c r="D61" s="66">
        <f t="shared" si="7"/>
        <v>35</v>
      </c>
      <c r="E61" s="67" t="s">
        <v>111</v>
      </c>
      <c r="F61" s="67" t="s">
        <v>32</v>
      </c>
      <c r="G61" s="68" t="s">
        <v>112</v>
      </c>
      <c r="H61" s="67"/>
      <c r="I61" s="67" t="s">
        <v>113</v>
      </c>
      <c r="J61" s="77">
        <v>41271</v>
      </c>
      <c r="K61" s="77">
        <v>42215</v>
      </c>
      <c r="L61" s="78">
        <f t="shared" ca="1" si="8"/>
        <v>9.7287671232876711</v>
      </c>
      <c r="M61" s="78">
        <f t="shared" ca="1" si="9"/>
        <v>7.1424657534246574</v>
      </c>
      <c r="N61" s="79" t="s">
        <v>18</v>
      </c>
      <c r="P61" s="45"/>
      <c r="Q61" s="8">
        <f t="shared" si="10"/>
        <v>944</v>
      </c>
      <c r="R61" s="8" t="str">
        <f t="array" ref="R61">INDEX($E$26:$E$127,1+MATCH(0,COUNTIF(R$26:R60,$E$27:$E$127),0))&amp;""</f>
        <v/>
      </c>
      <c r="S61" s="8" t="str">
        <f t="shared" si="15"/>
        <v/>
      </c>
      <c r="T61" s="11" t="str">
        <f t="shared" si="16"/>
        <v/>
      </c>
      <c r="V61" s="8" t="str">
        <f t="array" ref="V61">INDEX($F$26:$F$127,1+MATCH(0,COUNTIF(V$26:V60,$F$27:$F$127),0))&amp;""</f>
        <v/>
      </c>
      <c r="W61" s="8" t="str">
        <f t="shared" si="17"/>
        <v/>
      </c>
      <c r="X61" s="11" t="str">
        <f t="shared" si="11"/>
        <v/>
      </c>
      <c r="Z61" s="8" t="str">
        <f t="array" ref="Z61">INDEX($G$26:$G$127,1+MATCH(0,COUNTIF(Z$26:Z60,$G$27:$G$127),0))&amp;""</f>
        <v>职位35</v>
      </c>
      <c r="AA61" s="8">
        <f t="shared" si="12"/>
        <v>1</v>
      </c>
      <c r="AB61" s="11">
        <f t="shared" ca="1" si="13"/>
        <v>7.1424657534246574</v>
      </c>
      <c r="AD61" s="8" t="str">
        <f t="array" ref="AD61">INDEX($N$26:$N$127,1+MATCH(0,COUNTIF(AD$26:AD60,$N$27:$N$127),0))&amp;""</f>
        <v/>
      </c>
      <c r="AE61" s="11" t="str">
        <f t="shared" si="14"/>
        <v/>
      </c>
    </row>
    <row r="62" spans="2:31" ht="24.95" customHeight="1" x14ac:dyDescent="0.2">
      <c r="B62" s="12"/>
      <c r="D62" s="71">
        <f t="shared" si="7"/>
        <v>36</v>
      </c>
      <c r="E62" s="72" t="s">
        <v>111</v>
      </c>
      <c r="F62" s="72" t="s">
        <v>48</v>
      </c>
      <c r="G62" s="73" t="s">
        <v>114</v>
      </c>
      <c r="H62" s="72"/>
      <c r="I62" s="72" t="s">
        <v>115</v>
      </c>
      <c r="J62" s="74">
        <v>37822</v>
      </c>
      <c r="K62" s="74">
        <v>40666</v>
      </c>
      <c r="L62" s="75">
        <f t="shared" ca="1" si="8"/>
        <v>19.17808219178082</v>
      </c>
      <c r="M62" s="75">
        <f t="shared" ca="1" si="9"/>
        <v>11.386301369863014</v>
      </c>
      <c r="N62" s="76" t="s">
        <v>14</v>
      </c>
      <c r="P62" s="45"/>
      <c r="Q62" s="8">
        <f t="shared" si="10"/>
        <v>2844</v>
      </c>
      <c r="R62" s="8" t="str">
        <f t="array" ref="R62">INDEX($E$26:$E$127,1+MATCH(0,COUNTIF(R$26:R61,$E$27:$E$127),0))&amp;""</f>
        <v/>
      </c>
      <c r="S62" s="8" t="str">
        <f t="shared" si="15"/>
        <v/>
      </c>
      <c r="T62" s="11" t="str">
        <f t="shared" si="16"/>
        <v/>
      </c>
      <c r="V62" s="8" t="str">
        <f t="array" ref="V62">INDEX($F$26:$F$127,1+MATCH(0,COUNTIF(V$26:V61,$F$27:$F$127),0))&amp;""</f>
        <v/>
      </c>
      <c r="W62" s="8" t="str">
        <f t="shared" si="17"/>
        <v/>
      </c>
      <c r="X62" s="11" t="str">
        <f t="shared" si="11"/>
        <v/>
      </c>
      <c r="Z62" s="8" t="str">
        <f t="array" ref="Z62">INDEX($G$26:$G$127,1+MATCH(0,COUNTIF(Z$26:Z61,$G$27:$G$127),0))&amp;""</f>
        <v>职位36</v>
      </c>
      <c r="AA62" s="8">
        <f t="shared" si="12"/>
        <v>1</v>
      </c>
      <c r="AB62" s="11">
        <f t="shared" ca="1" si="13"/>
        <v>11.386301369863014</v>
      </c>
      <c r="AD62" s="8" t="str">
        <f t="array" ref="AD62">INDEX($N$26:$N$127,1+MATCH(0,COUNTIF(AD$26:AD61,$N$27:$N$127),0))&amp;""</f>
        <v/>
      </c>
      <c r="AE62" s="11" t="str">
        <f t="shared" si="14"/>
        <v/>
      </c>
    </row>
    <row r="63" spans="2:31" ht="24.95" customHeight="1" x14ac:dyDescent="0.2">
      <c r="B63" s="12"/>
      <c r="D63" s="66">
        <f t="shared" si="7"/>
        <v>37</v>
      </c>
      <c r="E63" s="67" t="s">
        <v>111</v>
      </c>
      <c r="F63" s="67" t="s">
        <v>32</v>
      </c>
      <c r="G63" s="68" t="s">
        <v>116</v>
      </c>
      <c r="H63" s="67"/>
      <c r="I63" s="67" t="s">
        <v>117</v>
      </c>
      <c r="J63" s="77">
        <v>43374</v>
      </c>
      <c r="K63" s="77">
        <v>43559</v>
      </c>
      <c r="L63" s="78">
        <f t="shared" ca="1" si="8"/>
        <v>3.967123287671233</v>
      </c>
      <c r="M63" s="78">
        <f t="shared" ca="1" si="9"/>
        <v>3.4602739726027396</v>
      </c>
      <c r="N63" s="79" t="s">
        <v>15</v>
      </c>
      <c r="P63" s="45"/>
      <c r="Q63" s="8">
        <f t="shared" si="10"/>
        <v>185</v>
      </c>
      <c r="R63" s="8" t="str">
        <f t="array" ref="R63">INDEX($E$26:$E$127,1+MATCH(0,COUNTIF(R$26:R62,$E$27:$E$127),0))&amp;""</f>
        <v/>
      </c>
      <c r="S63" s="8" t="str">
        <f t="shared" si="15"/>
        <v/>
      </c>
      <c r="T63" s="11" t="str">
        <f t="shared" si="16"/>
        <v/>
      </c>
      <c r="V63" s="8" t="str">
        <f t="array" ref="V63">INDEX($F$26:$F$127,1+MATCH(0,COUNTIF(V$26:V62,$F$27:$F$127),0))&amp;""</f>
        <v/>
      </c>
      <c r="W63" s="8" t="str">
        <f t="shared" si="17"/>
        <v/>
      </c>
      <c r="X63" s="11" t="str">
        <f t="shared" si="11"/>
        <v/>
      </c>
      <c r="Z63" s="8" t="str">
        <f t="array" ref="Z63">INDEX($G$26:$G$127,1+MATCH(0,COUNTIF(Z$26:Z62,$G$27:$G$127),0))&amp;""</f>
        <v>职位37</v>
      </c>
      <c r="AA63" s="8">
        <f t="shared" si="12"/>
        <v>1</v>
      </c>
      <c r="AB63" s="11">
        <f t="shared" ca="1" si="13"/>
        <v>3.4602739726027396</v>
      </c>
      <c r="AD63" s="8" t="str">
        <f t="array" ref="AD63">INDEX($N$26:$N$127,1+MATCH(0,COUNTIF(AD$26:AD62,$N$27:$N$127),0))&amp;""</f>
        <v/>
      </c>
      <c r="AE63" s="11" t="str">
        <f t="shared" si="14"/>
        <v/>
      </c>
    </row>
    <row r="64" spans="2:31" ht="24.95" customHeight="1" x14ac:dyDescent="0.2">
      <c r="B64" s="12"/>
      <c r="D64" s="71">
        <f t="shared" si="7"/>
        <v>38</v>
      </c>
      <c r="E64" s="72" t="s">
        <v>111</v>
      </c>
      <c r="F64" s="72" t="s">
        <v>35</v>
      </c>
      <c r="G64" s="73" t="s">
        <v>118</v>
      </c>
      <c r="H64" s="72"/>
      <c r="I64" s="72" t="s">
        <v>119</v>
      </c>
      <c r="J64" s="74">
        <v>39268</v>
      </c>
      <c r="K64" s="74">
        <v>43362</v>
      </c>
      <c r="L64" s="75">
        <f t="shared" ca="1" si="8"/>
        <v>15.216438356164383</v>
      </c>
      <c r="M64" s="75">
        <f t="shared" ca="1" si="9"/>
        <v>4</v>
      </c>
      <c r="N64" s="76" t="s">
        <v>17</v>
      </c>
      <c r="P64" s="45"/>
      <c r="Q64" s="8">
        <f t="shared" si="10"/>
        <v>4094</v>
      </c>
      <c r="R64" s="8" t="str">
        <f t="array" ref="R64">INDEX($E$26:$E$127,1+MATCH(0,COUNTIF(R$26:R63,$E$27:$E$127),0))&amp;""</f>
        <v/>
      </c>
      <c r="S64" s="8" t="str">
        <f t="shared" si="15"/>
        <v/>
      </c>
      <c r="T64" s="11" t="str">
        <f t="shared" si="16"/>
        <v/>
      </c>
      <c r="V64" s="8" t="str">
        <f t="array" ref="V64">INDEX($F$26:$F$127,1+MATCH(0,COUNTIF(V$26:V63,$F$27:$F$127),0))&amp;""</f>
        <v/>
      </c>
      <c r="W64" s="8" t="str">
        <f t="shared" si="17"/>
        <v/>
      </c>
      <c r="X64" s="11" t="str">
        <f t="shared" si="11"/>
        <v/>
      </c>
      <c r="Z64" s="8" t="str">
        <f t="array" ref="Z64">INDEX($G$26:$G$127,1+MATCH(0,COUNTIF(Z$26:Z63,$G$27:$G$127),0))&amp;""</f>
        <v>职位38</v>
      </c>
      <c r="AA64" s="8">
        <f t="shared" si="12"/>
        <v>1</v>
      </c>
      <c r="AB64" s="11">
        <f t="shared" ca="1" si="13"/>
        <v>4</v>
      </c>
      <c r="AD64" s="8" t="str">
        <f t="array" ref="AD64">INDEX($N$26:$N$127,1+MATCH(0,COUNTIF(AD$26:AD63,$N$27:$N$127),0))&amp;""</f>
        <v/>
      </c>
      <c r="AE64" s="11" t="str">
        <f t="shared" si="14"/>
        <v/>
      </c>
    </row>
    <row r="65" spans="2:31" ht="24.95" customHeight="1" x14ac:dyDescent="0.2">
      <c r="B65" s="12"/>
      <c r="D65" s="66">
        <f t="shared" si="7"/>
        <v>39</v>
      </c>
      <c r="E65" s="67" t="s">
        <v>111</v>
      </c>
      <c r="F65" s="67" t="s">
        <v>38</v>
      </c>
      <c r="G65" s="68" t="s">
        <v>120</v>
      </c>
      <c r="H65" s="67"/>
      <c r="I65" s="67" t="s">
        <v>121</v>
      </c>
      <c r="J65" s="77">
        <v>37931</v>
      </c>
      <c r="K65" s="77">
        <v>43380</v>
      </c>
      <c r="L65" s="78">
        <f t="shared" ca="1" si="8"/>
        <v>18.87945205479452</v>
      </c>
      <c r="M65" s="78">
        <f t="shared" ca="1" si="9"/>
        <v>3.9506849315068493</v>
      </c>
      <c r="N65" s="79" t="s">
        <v>14</v>
      </c>
      <c r="P65" s="45"/>
      <c r="Q65" s="8">
        <f t="shared" si="10"/>
        <v>5449</v>
      </c>
      <c r="R65" s="8" t="str">
        <f t="array" ref="R65">INDEX($E$26:$E$127,1+MATCH(0,COUNTIF(R$26:R64,$E$27:$E$127),0))&amp;""</f>
        <v/>
      </c>
      <c r="S65" s="8" t="str">
        <f t="shared" si="15"/>
        <v/>
      </c>
      <c r="T65" s="11" t="str">
        <f t="shared" si="16"/>
        <v/>
      </c>
      <c r="V65" s="8" t="str">
        <f t="array" ref="V65">INDEX($F$26:$F$127,1+MATCH(0,COUNTIF(V$26:V64,$F$27:$F$127),0))&amp;""</f>
        <v/>
      </c>
      <c r="W65" s="8" t="str">
        <f t="shared" si="17"/>
        <v/>
      </c>
      <c r="X65" s="11" t="str">
        <f t="shared" si="11"/>
        <v/>
      </c>
      <c r="Z65" s="8" t="str">
        <f t="array" ref="Z65">INDEX($G$26:$G$127,1+MATCH(0,COUNTIF(Z$26:Z64,$G$27:$G$127),0))&amp;""</f>
        <v>职位39</v>
      </c>
      <c r="AA65" s="8">
        <f t="shared" si="12"/>
        <v>1</v>
      </c>
      <c r="AB65" s="11">
        <f t="shared" ca="1" si="13"/>
        <v>3.9506849315068493</v>
      </c>
      <c r="AD65" s="8" t="str">
        <f t="array" ref="AD65">INDEX($N$26:$N$127,1+MATCH(0,COUNTIF(AD$26:AD64,$N$27:$N$127),0))&amp;""</f>
        <v/>
      </c>
      <c r="AE65" s="11" t="str">
        <f t="shared" si="14"/>
        <v/>
      </c>
    </row>
    <row r="66" spans="2:31" ht="24.95" customHeight="1" x14ac:dyDescent="0.2">
      <c r="B66" s="12"/>
      <c r="D66" s="71">
        <f t="shared" si="7"/>
        <v>40</v>
      </c>
      <c r="E66" s="72" t="s">
        <v>111</v>
      </c>
      <c r="F66" s="72" t="s">
        <v>41</v>
      </c>
      <c r="G66" s="73" t="s">
        <v>122</v>
      </c>
      <c r="H66" s="72"/>
      <c r="I66" s="72" t="s">
        <v>123</v>
      </c>
      <c r="J66" s="74">
        <v>37693</v>
      </c>
      <c r="K66" s="74">
        <v>38638</v>
      </c>
      <c r="L66" s="75">
        <f t="shared" ca="1" si="8"/>
        <v>19.531506849315068</v>
      </c>
      <c r="M66" s="75">
        <f t="shared" ca="1" si="9"/>
        <v>16.942465753424656</v>
      </c>
      <c r="N66" s="76" t="s">
        <v>19</v>
      </c>
      <c r="P66" s="45"/>
      <c r="Q66" s="8">
        <f t="shared" si="10"/>
        <v>945</v>
      </c>
      <c r="R66" s="8" t="str">
        <f t="array" ref="R66">INDEX($E$26:$E$127,1+MATCH(0,COUNTIF(R$26:R65,$E$27:$E$127),0))&amp;""</f>
        <v/>
      </c>
      <c r="S66" s="8" t="str">
        <f t="shared" si="15"/>
        <v/>
      </c>
      <c r="T66" s="11" t="str">
        <f t="shared" si="16"/>
        <v/>
      </c>
      <c r="V66" s="8" t="str">
        <f t="array" ref="V66">INDEX($F$26:$F$127,1+MATCH(0,COUNTIF(V$26:V65,$F$27:$F$127),0))&amp;""</f>
        <v/>
      </c>
      <c r="W66" s="8" t="str">
        <f t="shared" si="17"/>
        <v/>
      </c>
      <c r="X66" s="11" t="str">
        <f t="shared" si="11"/>
        <v/>
      </c>
      <c r="Z66" s="8" t="str">
        <f t="array" ref="Z66">INDEX($G$26:$G$127,1+MATCH(0,COUNTIF(Z$26:Z65,$G$27:$G$127),0))&amp;""</f>
        <v>职位40</v>
      </c>
      <c r="AA66" s="8">
        <f t="shared" si="12"/>
        <v>1</v>
      </c>
      <c r="AB66" s="11">
        <f t="shared" ca="1" si="13"/>
        <v>16.942465753424656</v>
      </c>
      <c r="AD66" s="8" t="str">
        <f t="array" ref="AD66">INDEX($N$26:$N$127,1+MATCH(0,COUNTIF(AD$26:AD65,$N$27:$N$127),0))&amp;""</f>
        <v/>
      </c>
      <c r="AE66" s="11" t="str">
        <f t="shared" si="14"/>
        <v/>
      </c>
    </row>
    <row r="67" spans="2:31" ht="24.95" customHeight="1" x14ac:dyDescent="0.2">
      <c r="B67" s="12"/>
      <c r="D67" s="66">
        <f t="shared" si="7"/>
        <v>41</v>
      </c>
      <c r="E67" s="67" t="s">
        <v>111</v>
      </c>
      <c r="F67" s="67" t="s">
        <v>44</v>
      </c>
      <c r="G67" s="68" t="s">
        <v>124</v>
      </c>
      <c r="H67" s="67"/>
      <c r="I67" s="67" t="s">
        <v>125</v>
      </c>
      <c r="J67" s="77">
        <v>38654</v>
      </c>
      <c r="K67" s="77">
        <v>42436</v>
      </c>
      <c r="L67" s="78">
        <f t="shared" ca="1" si="8"/>
        <v>16.898630136986302</v>
      </c>
      <c r="M67" s="78">
        <f t="shared" ca="1" si="9"/>
        <v>6.536986301369863</v>
      </c>
      <c r="N67" s="79" t="s">
        <v>15</v>
      </c>
      <c r="P67" s="45"/>
      <c r="Q67" s="8">
        <f t="shared" si="10"/>
        <v>3782</v>
      </c>
      <c r="R67" s="8" t="str">
        <f t="array" ref="R67">INDEX($E$26:$E$127,1+MATCH(0,COUNTIF(R$26:R66,$E$27:$E$127),0))&amp;""</f>
        <v/>
      </c>
      <c r="S67" s="8" t="str">
        <f t="shared" si="15"/>
        <v/>
      </c>
      <c r="T67" s="11" t="str">
        <f t="shared" si="16"/>
        <v/>
      </c>
      <c r="V67" s="8" t="str">
        <f t="array" ref="V67">INDEX($F$26:$F$127,1+MATCH(0,COUNTIF(V$26:V66,$F$27:$F$127),0))&amp;""</f>
        <v/>
      </c>
      <c r="W67" s="8" t="str">
        <f t="shared" si="17"/>
        <v/>
      </c>
      <c r="X67" s="11" t="str">
        <f t="shared" si="11"/>
        <v/>
      </c>
      <c r="Z67" s="8" t="str">
        <f t="array" ref="Z67">INDEX($G$26:$G$127,1+MATCH(0,COUNTIF(Z$26:Z66,$G$27:$G$127),0))&amp;""</f>
        <v>职位41</v>
      </c>
      <c r="AA67" s="8">
        <f t="shared" si="12"/>
        <v>1</v>
      </c>
      <c r="AB67" s="11">
        <f t="shared" ca="1" si="13"/>
        <v>6.536986301369863</v>
      </c>
      <c r="AD67" s="8" t="str">
        <f t="array" ref="AD67">INDEX($N$26:$N$127,1+MATCH(0,COUNTIF(AD$26:AD66,$N$27:$N$127),0))&amp;""</f>
        <v/>
      </c>
      <c r="AE67" s="11" t="str">
        <f t="shared" si="14"/>
        <v/>
      </c>
    </row>
    <row r="68" spans="2:31" ht="24.95" customHeight="1" x14ac:dyDescent="0.2">
      <c r="B68" s="12"/>
      <c r="D68" s="71">
        <f t="shared" si="7"/>
        <v>42</v>
      </c>
      <c r="E68" s="72"/>
      <c r="F68" s="72"/>
      <c r="G68" s="73"/>
      <c r="H68" s="72"/>
      <c r="I68" s="72"/>
      <c r="J68" s="74"/>
      <c r="K68" s="74"/>
      <c r="L68" s="75"/>
      <c r="M68" s="75"/>
      <c r="N68" s="76"/>
      <c r="P68" s="45"/>
      <c r="Q68" s="8">
        <f t="shared" si="10"/>
        <v>0</v>
      </c>
      <c r="R68" s="8" t="str">
        <f t="array" ref="R68">INDEX($E$26:$E$127,1+MATCH(0,COUNTIF(R$26:R67,$E$27:$E$127),0))&amp;""</f>
        <v/>
      </c>
      <c r="S68" s="8" t="str">
        <f t="shared" si="15"/>
        <v/>
      </c>
      <c r="T68" s="11" t="str">
        <f t="shared" si="16"/>
        <v/>
      </c>
      <c r="V68" s="8" t="str">
        <f t="array" ref="V68">INDEX($F$26:$F$127,1+MATCH(0,COUNTIF(V$26:V67,$F$27:$F$127),0))&amp;""</f>
        <v/>
      </c>
      <c r="W68" s="8" t="str">
        <f t="shared" si="17"/>
        <v/>
      </c>
      <c r="X68" s="11" t="str">
        <f t="shared" si="11"/>
        <v/>
      </c>
      <c r="Z68" s="8" t="str">
        <f t="array" ref="Z68">INDEX($G$26:$G$127,1+MATCH(0,COUNTIF(Z$26:Z67,$G$27:$G$127),0))&amp;""</f>
        <v/>
      </c>
      <c r="AA68" s="8" t="str">
        <f t="shared" si="12"/>
        <v/>
      </c>
      <c r="AB68" s="11" t="str">
        <f t="shared" si="13"/>
        <v/>
      </c>
      <c r="AD68" s="8" t="str">
        <f t="array" ref="AD68">INDEX($N$26:$N$127,1+MATCH(0,COUNTIF(AD$26:AD67,$N$27:$N$127),0))&amp;""</f>
        <v/>
      </c>
      <c r="AE68" s="11" t="str">
        <f t="shared" si="14"/>
        <v/>
      </c>
    </row>
    <row r="69" spans="2:31" ht="24.95" customHeight="1" x14ac:dyDescent="0.2">
      <c r="B69" s="12"/>
      <c r="D69" s="66">
        <f t="shared" si="7"/>
        <v>43</v>
      </c>
      <c r="E69" s="67"/>
      <c r="F69" s="67"/>
      <c r="G69" s="68"/>
      <c r="H69" s="67"/>
      <c r="I69" s="67"/>
      <c r="J69" s="77"/>
      <c r="K69" s="77"/>
      <c r="L69" s="78"/>
      <c r="M69" s="78"/>
      <c r="N69" s="79"/>
      <c r="P69" s="45"/>
      <c r="Q69" s="8">
        <f t="shared" si="10"/>
        <v>0</v>
      </c>
      <c r="R69" s="8" t="str">
        <f t="array" ref="R69">INDEX($E$26:$E$127,1+MATCH(0,COUNTIF(R$26:R68,$E$27:$E$127),0))&amp;""</f>
        <v/>
      </c>
      <c r="S69" s="8" t="str">
        <f t="shared" si="15"/>
        <v/>
      </c>
      <c r="T69" s="11" t="str">
        <f t="shared" si="16"/>
        <v/>
      </c>
      <c r="V69" s="8" t="str">
        <f t="array" ref="V69">INDEX($F$26:$F$127,1+MATCH(0,COUNTIF(V$26:V68,$F$27:$F$127),0))&amp;""</f>
        <v/>
      </c>
      <c r="W69" s="8" t="str">
        <f t="shared" si="17"/>
        <v/>
      </c>
      <c r="X69" s="11" t="str">
        <f t="shared" si="11"/>
        <v/>
      </c>
      <c r="Z69" s="8" t="str">
        <f t="array" ref="Z69">INDEX($G$26:$G$127,1+MATCH(0,COUNTIF(Z$26:Z68,$G$27:$G$127),0))&amp;""</f>
        <v/>
      </c>
      <c r="AA69" s="8" t="str">
        <f t="shared" si="12"/>
        <v/>
      </c>
      <c r="AB69" s="11" t="str">
        <f t="shared" si="13"/>
        <v/>
      </c>
      <c r="AD69" s="8" t="str">
        <f t="array" ref="AD69">INDEX($N$26:$N$127,1+MATCH(0,COUNTIF(AD$26:AD68,$N$27:$N$127),0))&amp;""</f>
        <v/>
      </c>
      <c r="AE69" s="11" t="str">
        <f t="shared" si="14"/>
        <v/>
      </c>
    </row>
    <row r="70" spans="2:31" ht="24.95" customHeight="1" x14ac:dyDescent="0.2">
      <c r="B70" s="12"/>
      <c r="D70" s="71">
        <f t="shared" si="7"/>
        <v>44</v>
      </c>
      <c r="E70" s="72"/>
      <c r="F70" s="72"/>
      <c r="G70" s="73"/>
      <c r="H70" s="72"/>
      <c r="I70" s="72"/>
      <c r="J70" s="74"/>
      <c r="K70" s="74"/>
      <c r="L70" s="75"/>
      <c r="M70" s="75"/>
      <c r="N70" s="76"/>
      <c r="P70" s="45"/>
      <c r="Q70" s="8">
        <f t="shared" si="10"/>
        <v>0</v>
      </c>
      <c r="R70" s="8" t="str">
        <f t="array" ref="R70">INDEX($E$26:$E$127,1+MATCH(0,COUNTIF(R$26:R69,$E$27:$E$127),0))&amp;""</f>
        <v/>
      </c>
      <c r="S70" s="8" t="str">
        <f t="shared" si="15"/>
        <v/>
      </c>
      <c r="T70" s="11" t="str">
        <f t="shared" si="16"/>
        <v/>
      </c>
      <c r="V70" s="8" t="str">
        <f t="array" ref="V70">INDEX($F$26:$F$127,1+MATCH(0,COUNTIF(V$26:V69,$F$27:$F$127),0))&amp;""</f>
        <v/>
      </c>
      <c r="W70" s="8" t="str">
        <f t="shared" si="17"/>
        <v/>
      </c>
      <c r="X70" s="11" t="str">
        <f t="shared" si="11"/>
        <v/>
      </c>
      <c r="Z70" s="8" t="str">
        <f t="array" ref="Z70">INDEX($G$26:$G$127,1+MATCH(0,COUNTIF(Z$26:Z69,$G$27:$G$127),0))&amp;""</f>
        <v/>
      </c>
      <c r="AA70" s="8" t="str">
        <f t="shared" si="12"/>
        <v/>
      </c>
      <c r="AB70" s="11" t="str">
        <f t="shared" si="13"/>
        <v/>
      </c>
      <c r="AD70" s="8" t="str">
        <f t="array" ref="AD70">INDEX($N$26:$N$127,1+MATCH(0,COUNTIF(AD$26:AD69,$N$27:$N$127),0))&amp;""</f>
        <v/>
      </c>
      <c r="AE70" s="11" t="str">
        <f t="shared" si="14"/>
        <v/>
      </c>
    </row>
    <row r="71" spans="2:31" ht="24.95" customHeight="1" x14ac:dyDescent="0.2">
      <c r="B71" s="12"/>
      <c r="D71" s="66">
        <f t="shared" si="7"/>
        <v>45</v>
      </c>
      <c r="E71" s="67"/>
      <c r="F71" s="67"/>
      <c r="G71" s="68"/>
      <c r="H71" s="67"/>
      <c r="I71" s="67"/>
      <c r="J71" s="77"/>
      <c r="K71" s="77"/>
      <c r="L71" s="78"/>
      <c r="M71" s="78"/>
      <c r="N71" s="79"/>
      <c r="P71" s="45"/>
      <c r="Q71" s="8">
        <f t="shared" si="10"/>
        <v>0</v>
      </c>
      <c r="R71" s="8" t="str">
        <f t="array" ref="R71">INDEX($E$26:$E$127,1+MATCH(0,COUNTIF(R$26:R70,$E$27:$E$127),0))&amp;""</f>
        <v/>
      </c>
      <c r="S71" s="8" t="str">
        <f t="shared" si="15"/>
        <v/>
      </c>
      <c r="T71" s="11" t="str">
        <f t="shared" si="16"/>
        <v/>
      </c>
      <c r="V71" s="8" t="str">
        <f t="array" ref="V71">INDEX($F$26:$F$127,1+MATCH(0,COUNTIF(V$26:V70,$F$27:$F$127),0))&amp;""</f>
        <v/>
      </c>
      <c r="W71" s="8" t="str">
        <f t="shared" si="17"/>
        <v/>
      </c>
      <c r="X71" s="11" t="str">
        <f t="shared" si="11"/>
        <v/>
      </c>
      <c r="Z71" s="8" t="str">
        <f t="array" ref="Z71">INDEX($G$26:$G$127,1+MATCH(0,COUNTIF(Z$26:Z70,$G$27:$G$127),0))&amp;""</f>
        <v/>
      </c>
      <c r="AA71" s="8" t="str">
        <f t="shared" si="12"/>
        <v/>
      </c>
      <c r="AB71" s="11" t="str">
        <f t="shared" si="13"/>
        <v/>
      </c>
      <c r="AD71" s="8" t="str">
        <f t="array" ref="AD71">INDEX($N$26:$N$127,1+MATCH(0,COUNTIF(AD$26:AD70,$N$27:$N$127),0))&amp;""</f>
        <v/>
      </c>
      <c r="AE71" s="11" t="str">
        <f t="shared" si="14"/>
        <v/>
      </c>
    </row>
    <row r="72" spans="2:31" ht="24.95" customHeight="1" x14ac:dyDescent="0.2">
      <c r="B72" s="12"/>
      <c r="D72" s="71">
        <f t="shared" si="7"/>
        <v>46</v>
      </c>
      <c r="E72" s="72"/>
      <c r="F72" s="72"/>
      <c r="G72" s="73"/>
      <c r="H72" s="72"/>
      <c r="I72" s="72"/>
      <c r="J72" s="74"/>
      <c r="K72" s="74"/>
      <c r="L72" s="75"/>
      <c r="M72" s="75"/>
      <c r="N72" s="76"/>
      <c r="P72" s="45"/>
      <c r="Q72" s="8">
        <f t="shared" si="10"/>
        <v>0</v>
      </c>
      <c r="R72" s="8" t="str">
        <f t="array" ref="R72">INDEX($E$26:$E$127,1+MATCH(0,COUNTIF(R$26:R71,$E$27:$E$127),0))&amp;""</f>
        <v/>
      </c>
      <c r="S72" s="8" t="str">
        <f t="shared" si="15"/>
        <v/>
      </c>
      <c r="T72" s="11" t="str">
        <f t="shared" si="16"/>
        <v/>
      </c>
      <c r="V72" s="8" t="str">
        <f t="array" ref="V72">INDEX($F$26:$F$127,1+MATCH(0,COUNTIF(V$26:V71,$F$27:$F$127),0))&amp;""</f>
        <v/>
      </c>
      <c r="W72" s="8" t="str">
        <f t="shared" si="17"/>
        <v/>
      </c>
      <c r="X72" s="11" t="str">
        <f t="shared" si="11"/>
        <v/>
      </c>
      <c r="Z72" s="8" t="str">
        <f t="array" ref="Z72">INDEX($G$26:$G$127,1+MATCH(0,COUNTIF(Z$26:Z71,$G$27:$G$127),0))&amp;""</f>
        <v/>
      </c>
      <c r="AA72" s="8" t="str">
        <f t="shared" si="12"/>
        <v/>
      </c>
      <c r="AB72" s="11" t="str">
        <f t="shared" si="13"/>
        <v/>
      </c>
      <c r="AD72" s="8" t="str">
        <f t="array" ref="AD72">INDEX($N$26:$N$127,1+MATCH(0,COUNTIF(AD$26:AD71,$N$27:$N$127),0))&amp;""</f>
        <v/>
      </c>
      <c r="AE72" s="11" t="str">
        <f t="shared" si="14"/>
        <v/>
      </c>
    </row>
    <row r="73" spans="2:31" ht="24.95" customHeight="1" x14ac:dyDescent="0.2">
      <c r="B73" s="12"/>
      <c r="D73" s="66">
        <f t="shared" si="7"/>
        <v>47</v>
      </c>
      <c r="E73" s="67"/>
      <c r="F73" s="67"/>
      <c r="G73" s="68"/>
      <c r="H73" s="67"/>
      <c r="I73" s="67"/>
      <c r="J73" s="77"/>
      <c r="K73" s="77"/>
      <c r="L73" s="78"/>
      <c r="M73" s="78"/>
      <c r="N73" s="79"/>
      <c r="P73" s="45"/>
      <c r="Q73" s="8">
        <f t="shared" si="10"/>
        <v>0</v>
      </c>
      <c r="R73" s="8" t="str">
        <f t="array" ref="R73">INDEX($E$26:$E$127,1+MATCH(0,COUNTIF(R$26:R72,$E$27:$E$127),0))&amp;""</f>
        <v/>
      </c>
      <c r="S73" s="8" t="str">
        <f t="shared" si="15"/>
        <v/>
      </c>
      <c r="T73" s="11" t="str">
        <f t="shared" si="16"/>
        <v/>
      </c>
      <c r="V73" s="8" t="str">
        <f t="array" ref="V73">INDEX($F$26:$F$127,1+MATCH(0,COUNTIF(V$26:V72,$F$27:$F$127),0))&amp;""</f>
        <v/>
      </c>
      <c r="W73" s="8" t="str">
        <f t="shared" si="17"/>
        <v/>
      </c>
      <c r="X73" s="11" t="str">
        <f t="shared" si="11"/>
        <v/>
      </c>
      <c r="Z73" s="8" t="str">
        <f t="array" ref="Z73">INDEX($G$26:$G$127,1+MATCH(0,COUNTIF(Z$26:Z72,$G$27:$G$127),0))&amp;""</f>
        <v/>
      </c>
      <c r="AA73" s="8" t="str">
        <f t="shared" si="12"/>
        <v/>
      </c>
      <c r="AB73" s="11" t="str">
        <f t="shared" si="13"/>
        <v/>
      </c>
      <c r="AD73" s="8" t="str">
        <f t="array" ref="AD73">INDEX($N$26:$N$127,1+MATCH(0,COUNTIF(AD$26:AD72,$N$27:$N$127),0))&amp;""</f>
        <v/>
      </c>
      <c r="AE73" s="11" t="str">
        <f t="shared" si="14"/>
        <v/>
      </c>
    </row>
    <row r="74" spans="2:31" ht="24.95" customHeight="1" x14ac:dyDescent="0.2">
      <c r="B74" s="12"/>
      <c r="D74" s="71">
        <f t="shared" si="7"/>
        <v>48</v>
      </c>
      <c r="E74" s="72"/>
      <c r="F74" s="72"/>
      <c r="G74" s="73"/>
      <c r="H74" s="72"/>
      <c r="I74" s="72"/>
      <c r="J74" s="74"/>
      <c r="K74" s="74"/>
      <c r="L74" s="75"/>
      <c r="M74" s="75"/>
      <c r="N74" s="76"/>
      <c r="P74" s="45"/>
      <c r="Q74" s="8">
        <f t="shared" si="10"/>
        <v>0</v>
      </c>
      <c r="R74" s="8" t="str">
        <f t="array" ref="R74">INDEX($E$26:$E$127,1+MATCH(0,COUNTIF(R$26:R73,$E$27:$E$127),0))&amp;""</f>
        <v/>
      </c>
      <c r="S74" s="8" t="str">
        <f t="shared" si="15"/>
        <v/>
      </c>
      <c r="T74" s="11" t="str">
        <f t="shared" si="16"/>
        <v/>
      </c>
      <c r="V74" s="8" t="str">
        <f t="array" ref="V74">INDEX($F$26:$F$127,1+MATCH(0,COUNTIF(V$26:V73,$F$27:$F$127),0))&amp;""</f>
        <v/>
      </c>
      <c r="W74" s="8" t="str">
        <f t="shared" si="17"/>
        <v/>
      </c>
      <c r="X74" s="11" t="str">
        <f t="shared" si="11"/>
        <v/>
      </c>
      <c r="Z74" s="8" t="str">
        <f t="array" ref="Z74">INDEX($G$26:$G$127,1+MATCH(0,COUNTIF(Z$26:Z73,$G$27:$G$127),0))&amp;""</f>
        <v/>
      </c>
      <c r="AA74" s="8" t="str">
        <f t="shared" si="12"/>
        <v/>
      </c>
      <c r="AB74" s="11" t="str">
        <f t="shared" si="13"/>
        <v/>
      </c>
      <c r="AD74" s="8" t="str">
        <f t="array" ref="AD74">INDEX($N$26:$N$127,1+MATCH(0,COUNTIF(AD$26:AD73,$N$27:$N$127),0))&amp;""</f>
        <v/>
      </c>
      <c r="AE74" s="11" t="str">
        <f t="shared" si="14"/>
        <v/>
      </c>
    </row>
    <row r="75" spans="2:31" ht="24.95" customHeight="1" x14ac:dyDescent="0.2">
      <c r="B75" s="12"/>
      <c r="D75" s="66">
        <f t="shared" si="7"/>
        <v>49</v>
      </c>
      <c r="E75" s="67"/>
      <c r="F75" s="67"/>
      <c r="G75" s="68"/>
      <c r="H75" s="67"/>
      <c r="I75" s="67"/>
      <c r="J75" s="77"/>
      <c r="K75" s="77"/>
      <c r="L75" s="78"/>
      <c r="M75" s="78"/>
      <c r="N75" s="79"/>
      <c r="P75" s="45"/>
      <c r="Q75" s="8">
        <f t="shared" si="10"/>
        <v>0</v>
      </c>
      <c r="R75" s="8" t="str">
        <f t="array" ref="R75">INDEX($E$26:$E$127,1+MATCH(0,COUNTIF(R$26:R74,$E$27:$E$127),0))&amp;""</f>
        <v/>
      </c>
      <c r="S75" s="8" t="str">
        <f t="shared" si="15"/>
        <v/>
      </c>
      <c r="T75" s="11" t="str">
        <f t="shared" si="16"/>
        <v/>
      </c>
      <c r="V75" s="8" t="str">
        <f t="array" ref="V75">INDEX($F$26:$F$127,1+MATCH(0,COUNTIF(V$26:V74,$F$27:$F$127),0))&amp;""</f>
        <v/>
      </c>
      <c r="W75" s="8" t="str">
        <f t="shared" si="17"/>
        <v/>
      </c>
      <c r="X75" s="11" t="str">
        <f t="shared" si="11"/>
        <v/>
      </c>
      <c r="Z75" s="8" t="str">
        <f t="array" ref="Z75">INDEX($G$26:$G$127,1+MATCH(0,COUNTIF(Z$26:Z74,$G$27:$G$127),0))&amp;""</f>
        <v/>
      </c>
      <c r="AA75" s="8" t="str">
        <f t="shared" si="12"/>
        <v/>
      </c>
      <c r="AB75" s="11" t="str">
        <f t="shared" si="13"/>
        <v/>
      </c>
      <c r="AD75" s="8" t="str">
        <f t="array" ref="AD75">INDEX($N$26:$N$127,1+MATCH(0,COUNTIF(AD$26:AD74,$N$27:$N$127),0))&amp;""</f>
        <v/>
      </c>
      <c r="AE75" s="11" t="str">
        <f t="shared" si="14"/>
        <v/>
      </c>
    </row>
    <row r="76" spans="2:31" ht="24.95" customHeight="1" x14ac:dyDescent="0.2">
      <c r="B76" s="12"/>
      <c r="D76" s="71">
        <f t="shared" si="7"/>
        <v>50</v>
      </c>
      <c r="E76" s="72"/>
      <c r="F76" s="72"/>
      <c r="G76" s="73"/>
      <c r="H76" s="72"/>
      <c r="I76" s="72"/>
      <c r="J76" s="74"/>
      <c r="K76" s="74"/>
      <c r="L76" s="75"/>
      <c r="M76" s="75"/>
      <c r="N76" s="76"/>
      <c r="P76" s="45"/>
      <c r="Q76" s="8">
        <f t="shared" si="10"/>
        <v>0</v>
      </c>
      <c r="R76" s="8" t="str">
        <f t="array" ref="R76">INDEX($E$26:$E$127,1+MATCH(0,COUNTIF(R$26:R75,$E$27:$E$127),0))&amp;""</f>
        <v/>
      </c>
      <c r="S76" s="8" t="str">
        <f t="shared" si="15"/>
        <v/>
      </c>
      <c r="T76" s="11" t="str">
        <f t="shared" si="16"/>
        <v/>
      </c>
      <c r="V76" s="8" t="str">
        <f t="array" ref="V76">INDEX($F$26:$F$127,1+MATCH(0,COUNTIF(V$26:V75,$F$27:$F$127),0))&amp;""</f>
        <v/>
      </c>
      <c r="W76" s="8" t="str">
        <f t="shared" si="17"/>
        <v/>
      </c>
      <c r="X76" s="11" t="str">
        <f t="shared" si="11"/>
        <v/>
      </c>
      <c r="Z76" s="8" t="str">
        <f t="array" ref="Z76">INDEX($G$26:$G$127,1+MATCH(0,COUNTIF(Z$26:Z75,$G$27:$G$127),0))&amp;""</f>
        <v/>
      </c>
      <c r="AA76" s="8" t="str">
        <f t="shared" si="12"/>
        <v/>
      </c>
      <c r="AB76" s="11" t="str">
        <f t="shared" si="13"/>
        <v/>
      </c>
      <c r="AD76" s="8" t="str">
        <f t="array" ref="AD76">INDEX($N$26:$N$127,1+MATCH(0,COUNTIF(AD$26:AD75,$N$27:$N$127),0))&amp;""</f>
        <v/>
      </c>
      <c r="AE76" s="11" t="str">
        <f t="shared" si="14"/>
        <v/>
      </c>
    </row>
    <row r="77" spans="2:31" ht="24.95" customHeight="1" x14ac:dyDescent="0.2">
      <c r="B77" s="12"/>
      <c r="D77" s="66">
        <f t="shared" si="7"/>
        <v>51</v>
      </c>
      <c r="E77" s="67"/>
      <c r="F77" s="67"/>
      <c r="G77" s="68"/>
      <c r="H77" s="67"/>
      <c r="I77" s="67"/>
      <c r="J77" s="77"/>
      <c r="K77" s="77"/>
      <c r="L77" s="78"/>
      <c r="M77" s="78"/>
      <c r="N77" s="79"/>
      <c r="P77" s="45"/>
      <c r="Q77" s="8">
        <f t="shared" si="10"/>
        <v>0</v>
      </c>
      <c r="R77" s="8" t="str">
        <f t="array" ref="R77">INDEX($E$26:$E$127,1+MATCH(0,COUNTIF(R$26:R76,$E$27:$E$127),0))&amp;""</f>
        <v/>
      </c>
      <c r="S77" s="8" t="str">
        <f t="shared" si="15"/>
        <v/>
      </c>
      <c r="T77" s="11" t="str">
        <f t="shared" si="16"/>
        <v/>
      </c>
      <c r="V77" s="8" t="str">
        <f t="array" ref="V77">INDEX($F$26:$F$127,1+MATCH(0,COUNTIF(V$26:V76,$F$27:$F$127),0))&amp;""</f>
        <v/>
      </c>
      <c r="W77" s="8" t="str">
        <f t="shared" si="17"/>
        <v/>
      </c>
      <c r="X77" s="11" t="str">
        <f t="shared" si="11"/>
        <v/>
      </c>
      <c r="Z77" s="8" t="str">
        <f t="array" ref="Z77">INDEX($G$26:$G$127,1+MATCH(0,COUNTIF(Z$26:Z76,$G$27:$G$127),0))&amp;""</f>
        <v/>
      </c>
      <c r="AA77" s="8" t="str">
        <f t="shared" si="12"/>
        <v/>
      </c>
      <c r="AB77" s="11" t="str">
        <f t="shared" si="13"/>
        <v/>
      </c>
      <c r="AD77" s="8" t="str">
        <f t="array" ref="AD77">INDEX($N$26:$N$127,1+MATCH(0,COUNTIF(AD$26:AD76,$N$27:$N$127),0))&amp;""</f>
        <v/>
      </c>
      <c r="AE77" s="11" t="str">
        <f t="shared" si="14"/>
        <v/>
      </c>
    </row>
    <row r="78" spans="2:31" ht="24.95" customHeight="1" x14ac:dyDescent="0.2">
      <c r="B78" s="12"/>
      <c r="D78" s="71">
        <f t="shared" si="7"/>
        <v>52</v>
      </c>
      <c r="E78" s="72"/>
      <c r="F78" s="72"/>
      <c r="G78" s="73"/>
      <c r="H78" s="72"/>
      <c r="I78" s="72"/>
      <c r="J78" s="74"/>
      <c r="K78" s="74"/>
      <c r="L78" s="75"/>
      <c r="M78" s="75"/>
      <c r="N78" s="76"/>
      <c r="P78" s="45"/>
      <c r="Q78" s="8">
        <f t="shared" si="10"/>
        <v>0</v>
      </c>
      <c r="R78" s="8" t="str">
        <f t="array" ref="R78">INDEX($E$26:$E$127,1+MATCH(0,COUNTIF(R$26:R77,$E$27:$E$127),0))&amp;""</f>
        <v/>
      </c>
      <c r="S78" s="8" t="str">
        <f t="shared" si="15"/>
        <v/>
      </c>
      <c r="T78" s="11" t="str">
        <f t="shared" si="16"/>
        <v/>
      </c>
      <c r="V78" s="8" t="str">
        <f t="array" ref="V78">INDEX($F$26:$F$127,1+MATCH(0,COUNTIF(V$26:V77,$F$27:$F$127),0))&amp;""</f>
        <v/>
      </c>
      <c r="W78" s="8" t="str">
        <f t="shared" si="17"/>
        <v/>
      </c>
      <c r="X78" s="11" t="str">
        <f t="shared" si="11"/>
        <v/>
      </c>
      <c r="Z78" s="8" t="str">
        <f t="array" ref="Z78">INDEX($G$26:$G$127,1+MATCH(0,COUNTIF(Z$26:Z77,$G$27:$G$127),0))&amp;""</f>
        <v/>
      </c>
      <c r="AA78" s="8" t="str">
        <f t="shared" si="12"/>
        <v/>
      </c>
      <c r="AB78" s="11" t="str">
        <f t="shared" si="13"/>
        <v/>
      </c>
      <c r="AD78" s="8" t="str">
        <f t="array" ref="AD78">INDEX($N$26:$N$127,1+MATCH(0,COUNTIF(AD$26:AD77,$N$27:$N$127),0))&amp;""</f>
        <v/>
      </c>
      <c r="AE78" s="11" t="str">
        <f t="shared" si="14"/>
        <v/>
      </c>
    </row>
    <row r="79" spans="2:31" ht="24.95" customHeight="1" x14ac:dyDescent="0.2">
      <c r="B79" s="12"/>
      <c r="D79" s="66">
        <f t="shared" si="7"/>
        <v>53</v>
      </c>
      <c r="E79" s="67"/>
      <c r="F79" s="67"/>
      <c r="G79" s="68"/>
      <c r="H79" s="67"/>
      <c r="I79" s="67"/>
      <c r="J79" s="77"/>
      <c r="K79" s="77"/>
      <c r="L79" s="78"/>
      <c r="M79" s="78"/>
      <c r="N79" s="79"/>
      <c r="P79" s="45"/>
      <c r="Q79" s="8">
        <f t="shared" si="10"/>
        <v>0</v>
      </c>
      <c r="R79" s="8" t="str">
        <f t="array" ref="R79">INDEX($E$26:$E$127,1+MATCH(0,COUNTIF(R$26:R78,$E$27:$E$127),0))&amp;""</f>
        <v/>
      </c>
      <c r="S79" s="8" t="str">
        <f t="shared" si="15"/>
        <v/>
      </c>
      <c r="T79" s="11" t="str">
        <f t="shared" si="16"/>
        <v/>
      </c>
      <c r="V79" s="8" t="str">
        <f t="array" ref="V79">INDEX($F$26:$F$127,1+MATCH(0,COUNTIF(V$26:V78,$F$27:$F$127),0))&amp;""</f>
        <v/>
      </c>
      <c r="W79" s="8" t="str">
        <f t="shared" si="17"/>
        <v/>
      </c>
      <c r="X79" s="11" t="str">
        <f t="shared" si="11"/>
        <v/>
      </c>
      <c r="Z79" s="8" t="str">
        <f t="array" ref="Z79">INDEX($G$26:$G$127,1+MATCH(0,COUNTIF(Z$26:Z78,$G$27:$G$127),0))&amp;""</f>
        <v/>
      </c>
      <c r="AA79" s="8" t="str">
        <f t="shared" si="12"/>
        <v/>
      </c>
      <c r="AB79" s="11" t="str">
        <f t="shared" si="13"/>
        <v/>
      </c>
      <c r="AD79" s="8" t="str">
        <f t="array" ref="AD79">INDEX($N$26:$N$127,1+MATCH(0,COUNTIF(AD$26:AD78,$N$27:$N$127),0))&amp;""</f>
        <v/>
      </c>
      <c r="AE79" s="11" t="str">
        <f t="shared" si="14"/>
        <v/>
      </c>
    </row>
    <row r="80" spans="2:31" ht="24.95" customHeight="1" x14ac:dyDescent="0.2">
      <c r="B80" s="12"/>
      <c r="D80" s="71">
        <f t="shared" si="7"/>
        <v>54</v>
      </c>
      <c r="E80" s="72"/>
      <c r="F80" s="72"/>
      <c r="G80" s="73"/>
      <c r="H80" s="72"/>
      <c r="I80" s="72"/>
      <c r="J80" s="74"/>
      <c r="K80" s="74"/>
      <c r="L80" s="75"/>
      <c r="M80" s="75"/>
      <c r="N80" s="76"/>
      <c r="P80" s="45"/>
      <c r="Q80" s="8">
        <f t="shared" si="10"/>
        <v>0</v>
      </c>
      <c r="R80" s="8" t="str">
        <f t="array" ref="R80">INDEX($E$26:$E$127,1+MATCH(0,COUNTIF(R$26:R79,$E$27:$E$127),0))&amp;""</f>
        <v/>
      </c>
      <c r="S80" s="8" t="str">
        <f t="shared" si="15"/>
        <v/>
      </c>
      <c r="T80" s="11" t="str">
        <f t="shared" si="16"/>
        <v/>
      </c>
      <c r="V80" s="8" t="str">
        <f t="array" ref="V80">INDEX($F$26:$F$127,1+MATCH(0,COUNTIF(V$26:V79,$F$27:$F$127),0))&amp;""</f>
        <v/>
      </c>
      <c r="W80" s="8" t="str">
        <f t="shared" si="17"/>
        <v/>
      </c>
      <c r="X80" s="11" t="str">
        <f t="shared" si="11"/>
        <v/>
      </c>
      <c r="Z80" s="8" t="str">
        <f t="array" ref="Z80">INDEX($G$26:$G$127,1+MATCH(0,COUNTIF(Z$26:Z79,$G$27:$G$127),0))&amp;""</f>
        <v/>
      </c>
      <c r="AA80" s="8" t="str">
        <f t="shared" si="12"/>
        <v/>
      </c>
      <c r="AB80" s="11" t="str">
        <f t="shared" si="13"/>
        <v/>
      </c>
      <c r="AD80" s="8" t="str">
        <f t="array" ref="AD80">INDEX($N$26:$N$127,1+MATCH(0,COUNTIF(AD$26:AD79,$N$27:$N$127),0))&amp;""</f>
        <v/>
      </c>
      <c r="AE80" s="11" t="str">
        <f t="shared" si="14"/>
        <v/>
      </c>
    </row>
    <row r="81" spans="2:31" ht="24.95" customHeight="1" x14ac:dyDescent="0.2">
      <c r="B81" s="12"/>
      <c r="D81" s="66">
        <f t="shared" si="7"/>
        <v>55</v>
      </c>
      <c r="E81" s="67"/>
      <c r="F81" s="67"/>
      <c r="G81" s="68"/>
      <c r="H81" s="67"/>
      <c r="I81" s="67"/>
      <c r="J81" s="77"/>
      <c r="K81" s="77"/>
      <c r="L81" s="78"/>
      <c r="M81" s="78"/>
      <c r="N81" s="79"/>
      <c r="P81" s="45"/>
      <c r="Q81" s="8">
        <f t="shared" si="10"/>
        <v>0</v>
      </c>
      <c r="R81" s="8" t="str">
        <f t="array" ref="R81">INDEX($E$26:$E$127,1+MATCH(0,COUNTIF(R$26:R80,$E$27:$E$127),0))&amp;""</f>
        <v/>
      </c>
      <c r="S81" s="8" t="str">
        <f t="shared" si="15"/>
        <v/>
      </c>
      <c r="T81" s="11" t="str">
        <f t="shared" si="16"/>
        <v/>
      </c>
      <c r="V81" s="8" t="str">
        <f t="array" ref="V81">INDEX($F$26:$F$127,1+MATCH(0,COUNTIF(V$26:V80,$F$27:$F$127),0))&amp;""</f>
        <v/>
      </c>
      <c r="W81" s="8" t="str">
        <f t="shared" si="17"/>
        <v/>
      </c>
      <c r="X81" s="11" t="str">
        <f t="shared" si="11"/>
        <v/>
      </c>
      <c r="Z81" s="8" t="str">
        <f t="array" ref="Z81">INDEX($G$26:$G$127,1+MATCH(0,COUNTIF(Z$26:Z80,$G$27:$G$127),0))&amp;""</f>
        <v/>
      </c>
      <c r="AA81" s="8" t="str">
        <f t="shared" si="12"/>
        <v/>
      </c>
      <c r="AB81" s="11" t="str">
        <f t="shared" si="13"/>
        <v/>
      </c>
      <c r="AD81" s="8" t="str">
        <f t="array" ref="AD81">INDEX($N$26:$N$127,1+MATCH(0,COUNTIF(AD$26:AD80,$N$27:$N$127),0))&amp;""</f>
        <v/>
      </c>
      <c r="AE81" s="11" t="str">
        <f t="shared" si="14"/>
        <v/>
      </c>
    </row>
    <row r="82" spans="2:31" ht="24.95" customHeight="1" x14ac:dyDescent="0.2">
      <c r="B82" s="12"/>
      <c r="D82" s="71">
        <f t="shared" si="7"/>
        <v>56</v>
      </c>
      <c r="E82" s="72"/>
      <c r="F82" s="72"/>
      <c r="G82" s="73"/>
      <c r="H82" s="72"/>
      <c r="I82" s="72"/>
      <c r="J82" s="74"/>
      <c r="K82" s="74"/>
      <c r="L82" s="75"/>
      <c r="M82" s="75"/>
      <c r="N82" s="76"/>
      <c r="P82" s="45"/>
      <c r="Q82" s="8">
        <f t="shared" si="10"/>
        <v>0</v>
      </c>
      <c r="R82" s="8" t="str">
        <f t="array" ref="R82">INDEX($E$26:$E$127,1+MATCH(0,COUNTIF(R$26:R81,$E$27:$E$127),0))&amp;""</f>
        <v/>
      </c>
      <c r="S82" s="8" t="str">
        <f t="shared" si="15"/>
        <v/>
      </c>
      <c r="T82" s="11" t="str">
        <f t="shared" si="16"/>
        <v/>
      </c>
      <c r="V82" s="8" t="str">
        <f t="array" ref="V82">INDEX($F$26:$F$127,1+MATCH(0,COUNTIF(V$26:V81,$F$27:$F$127),0))&amp;""</f>
        <v/>
      </c>
      <c r="W82" s="8" t="str">
        <f t="shared" si="17"/>
        <v/>
      </c>
      <c r="X82" s="11" t="str">
        <f t="shared" si="11"/>
        <v/>
      </c>
      <c r="Z82" s="8" t="str">
        <f t="array" ref="Z82">INDEX($G$26:$G$127,1+MATCH(0,COUNTIF(Z$26:Z81,$G$27:$G$127),0))&amp;""</f>
        <v/>
      </c>
      <c r="AA82" s="8" t="str">
        <f t="shared" si="12"/>
        <v/>
      </c>
      <c r="AB82" s="11" t="str">
        <f t="shared" si="13"/>
        <v/>
      </c>
      <c r="AD82" s="8" t="str">
        <f t="array" ref="AD82">INDEX($N$26:$N$127,1+MATCH(0,COUNTIF(AD$26:AD81,$N$27:$N$127),0))&amp;""</f>
        <v/>
      </c>
      <c r="AE82" s="11" t="str">
        <f t="shared" si="14"/>
        <v/>
      </c>
    </row>
    <row r="83" spans="2:31" ht="24.95" customHeight="1" x14ac:dyDescent="0.2">
      <c r="B83" s="12"/>
      <c r="D83" s="66">
        <f t="shared" si="7"/>
        <v>57</v>
      </c>
      <c r="E83" s="67"/>
      <c r="F83" s="67"/>
      <c r="G83" s="68"/>
      <c r="H83" s="67"/>
      <c r="I83" s="67"/>
      <c r="J83" s="77"/>
      <c r="K83" s="77"/>
      <c r="L83" s="78"/>
      <c r="M83" s="78"/>
      <c r="N83" s="79"/>
      <c r="P83" s="45"/>
      <c r="Q83" s="8">
        <f t="shared" si="10"/>
        <v>0</v>
      </c>
      <c r="R83" s="8" t="str">
        <f t="array" ref="R83">INDEX($E$26:$E$127,1+MATCH(0,COUNTIF(R$26:R82,$E$27:$E$127),0))&amp;""</f>
        <v/>
      </c>
      <c r="S83" s="8" t="str">
        <f t="shared" si="15"/>
        <v/>
      </c>
      <c r="T83" s="11" t="str">
        <f t="shared" si="16"/>
        <v/>
      </c>
      <c r="V83" s="8" t="str">
        <f t="array" ref="V83">INDEX($F$26:$F$127,1+MATCH(0,COUNTIF(V$26:V82,$F$27:$F$127),0))&amp;""</f>
        <v/>
      </c>
      <c r="W83" s="8" t="str">
        <f t="shared" si="17"/>
        <v/>
      </c>
      <c r="X83" s="11" t="str">
        <f t="shared" si="11"/>
        <v/>
      </c>
      <c r="Z83" s="8" t="str">
        <f t="array" ref="Z83">INDEX($G$26:$G$127,1+MATCH(0,COUNTIF(Z$26:Z82,$G$27:$G$127),0))&amp;""</f>
        <v/>
      </c>
      <c r="AA83" s="8" t="str">
        <f t="shared" si="12"/>
        <v/>
      </c>
      <c r="AB83" s="11" t="str">
        <f t="shared" si="13"/>
        <v/>
      </c>
      <c r="AD83" s="8" t="str">
        <f t="array" ref="AD83">INDEX($N$26:$N$127,1+MATCH(0,COUNTIF(AD$26:AD82,$N$27:$N$127),0))&amp;""</f>
        <v/>
      </c>
      <c r="AE83" s="11" t="str">
        <f t="shared" si="14"/>
        <v/>
      </c>
    </row>
    <row r="84" spans="2:31" ht="24.95" customHeight="1" x14ac:dyDescent="0.2">
      <c r="B84" s="12"/>
      <c r="D84" s="71">
        <f t="shared" si="7"/>
        <v>58</v>
      </c>
      <c r="E84" s="72"/>
      <c r="F84" s="72"/>
      <c r="G84" s="73"/>
      <c r="H84" s="72"/>
      <c r="I84" s="72"/>
      <c r="J84" s="74"/>
      <c r="K84" s="74"/>
      <c r="L84" s="75"/>
      <c r="M84" s="75"/>
      <c r="N84" s="76"/>
      <c r="P84" s="45"/>
      <c r="Q84" s="8">
        <f t="shared" si="10"/>
        <v>0</v>
      </c>
      <c r="R84" s="8" t="str">
        <f t="array" ref="R84">INDEX($E$26:$E$127,1+MATCH(0,COUNTIF(R$26:R83,$E$27:$E$127),0))&amp;""</f>
        <v/>
      </c>
      <c r="S84" s="8" t="str">
        <f t="shared" si="15"/>
        <v/>
      </c>
      <c r="T84" s="11" t="str">
        <f t="shared" si="16"/>
        <v/>
      </c>
      <c r="V84" s="8" t="str">
        <f t="array" ref="V84">INDEX($F$26:$F$127,1+MATCH(0,COUNTIF(V$26:V83,$F$27:$F$127),0))&amp;""</f>
        <v/>
      </c>
      <c r="W84" s="8" t="str">
        <f t="shared" si="17"/>
        <v/>
      </c>
      <c r="X84" s="11" t="str">
        <f t="shared" si="11"/>
        <v/>
      </c>
      <c r="Z84" s="8" t="str">
        <f t="array" ref="Z84">INDEX($G$26:$G$127,1+MATCH(0,COUNTIF(Z$26:Z83,$G$27:$G$127),0))&amp;""</f>
        <v/>
      </c>
      <c r="AA84" s="8" t="str">
        <f t="shared" si="12"/>
        <v/>
      </c>
      <c r="AB84" s="11" t="str">
        <f t="shared" si="13"/>
        <v/>
      </c>
      <c r="AD84" s="8" t="str">
        <f t="array" ref="AD84">INDEX($N$26:$N$127,1+MATCH(0,COUNTIF(AD$26:AD83,$N$27:$N$127),0))&amp;""</f>
        <v/>
      </c>
      <c r="AE84" s="11" t="str">
        <f t="shared" si="14"/>
        <v/>
      </c>
    </row>
    <row r="85" spans="2:31" ht="24.95" customHeight="1" x14ac:dyDescent="0.2">
      <c r="B85" s="12"/>
      <c r="D85" s="66">
        <f t="shared" si="7"/>
        <v>59</v>
      </c>
      <c r="E85" s="67"/>
      <c r="F85" s="67"/>
      <c r="G85" s="68"/>
      <c r="H85" s="67"/>
      <c r="I85" s="67"/>
      <c r="J85" s="77"/>
      <c r="K85" s="77"/>
      <c r="L85" s="78"/>
      <c r="M85" s="78"/>
      <c r="N85" s="79"/>
      <c r="P85" s="45"/>
      <c r="Q85" s="8">
        <f t="shared" si="10"/>
        <v>0</v>
      </c>
      <c r="R85" s="8" t="str">
        <f t="array" ref="R85">INDEX($E$26:$E$127,1+MATCH(0,COUNTIF(R$26:R84,$E$27:$E$127),0))&amp;""</f>
        <v/>
      </c>
      <c r="S85" s="8" t="str">
        <f t="shared" si="15"/>
        <v/>
      </c>
      <c r="T85" s="11" t="str">
        <f t="shared" si="16"/>
        <v/>
      </c>
      <c r="V85" s="8" t="str">
        <f t="array" ref="V85">INDEX($F$26:$F$127,1+MATCH(0,COUNTIF(V$26:V84,$F$27:$F$127),0))&amp;""</f>
        <v/>
      </c>
      <c r="W85" s="8" t="str">
        <f t="shared" si="17"/>
        <v/>
      </c>
      <c r="X85" s="11" t="str">
        <f t="shared" si="11"/>
        <v/>
      </c>
      <c r="Z85" s="8" t="str">
        <f t="array" ref="Z85">INDEX($G$26:$G$127,1+MATCH(0,COUNTIF(Z$26:Z84,$G$27:$G$127),0))&amp;""</f>
        <v/>
      </c>
      <c r="AA85" s="8" t="str">
        <f t="shared" si="12"/>
        <v/>
      </c>
      <c r="AB85" s="11" t="str">
        <f t="shared" si="13"/>
        <v/>
      </c>
      <c r="AD85" s="8" t="str">
        <f t="array" ref="AD85">INDEX($N$26:$N$127,1+MATCH(0,COUNTIF(AD$26:AD84,$N$27:$N$127),0))&amp;""</f>
        <v/>
      </c>
      <c r="AE85" s="11" t="str">
        <f t="shared" si="14"/>
        <v/>
      </c>
    </row>
    <row r="86" spans="2:31" ht="24.95" customHeight="1" x14ac:dyDescent="0.2">
      <c r="B86" s="12"/>
      <c r="D86" s="71">
        <f t="shared" si="7"/>
        <v>60</v>
      </c>
      <c r="E86" s="72"/>
      <c r="F86" s="72"/>
      <c r="G86" s="73"/>
      <c r="H86" s="72"/>
      <c r="I86" s="72"/>
      <c r="J86" s="74"/>
      <c r="K86" s="74"/>
      <c r="L86" s="75"/>
      <c r="M86" s="75"/>
      <c r="N86" s="76"/>
      <c r="P86" s="45"/>
      <c r="Q86" s="8">
        <f t="shared" si="10"/>
        <v>0</v>
      </c>
      <c r="R86" s="8" t="str">
        <f t="array" ref="R86">INDEX($E$26:$E$127,1+MATCH(0,COUNTIF(R$26:R85,$E$27:$E$127),0))&amp;""</f>
        <v/>
      </c>
      <c r="S86" s="8" t="str">
        <f t="shared" si="15"/>
        <v/>
      </c>
      <c r="T86" s="11" t="str">
        <f t="shared" si="16"/>
        <v/>
      </c>
      <c r="V86" s="8" t="str">
        <f t="array" ref="V86">INDEX($F$26:$F$127,1+MATCH(0,COUNTIF(V$26:V85,$F$27:$F$127),0))&amp;""</f>
        <v/>
      </c>
      <c r="W86" s="8" t="str">
        <f t="shared" si="17"/>
        <v/>
      </c>
      <c r="X86" s="11" t="str">
        <f t="shared" si="11"/>
        <v/>
      </c>
      <c r="Z86" s="8" t="str">
        <f t="array" ref="Z86">INDEX($G$26:$G$127,1+MATCH(0,COUNTIF(Z$26:Z85,$G$27:$G$127),0))&amp;""</f>
        <v/>
      </c>
      <c r="AA86" s="8" t="str">
        <f t="shared" si="12"/>
        <v/>
      </c>
      <c r="AB86" s="11" t="str">
        <f t="shared" si="13"/>
        <v/>
      </c>
      <c r="AD86" s="8" t="str">
        <f t="array" ref="AD86">INDEX($N$26:$N$127,1+MATCH(0,COUNTIF(AD$26:AD85,$N$27:$N$127),0))&amp;""</f>
        <v/>
      </c>
      <c r="AE86" s="11" t="str">
        <f t="shared" si="14"/>
        <v/>
      </c>
    </row>
    <row r="87" spans="2:31" ht="24.95" customHeight="1" x14ac:dyDescent="0.2">
      <c r="B87" s="12"/>
      <c r="D87" s="66">
        <f t="shared" si="7"/>
        <v>61</v>
      </c>
      <c r="E87" s="67"/>
      <c r="F87" s="67"/>
      <c r="G87" s="68"/>
      <c r="H87" s="67"/>
      <c r="I87" s="67"/>
      <c r="J87" s="77"/>
      <c r="K87" s="77"/>
      <c r="L87" s="78"/>
      <c r="M87" s="78"/>
      <c r="N87" s="79"/>
      <c r="P87" s="45"/>
      <c r="Q87" s="8">
        <f t="shared" si="10"/>
        <v>0</v>
      </c>
      <c r="R87" s="8" t="str">
        <f t="array" ref="R87">INDEX($E$26:$E$127,1+MATCH(0,COUNTIF(R$26:R86,$E$27:$E$127),0))&amp;""</f>
        <v/>
      </c>
      <c r="S87" s="8" t="str">
        <f t="shared" si="15"/>
        <v/>
      </c>
      <c r="T87" s="11" t="str">
        <f t="shared" si="16"/>
        <v/>
      </c>
      <c r="V87" s="8" t="str">
        <f t="array" ref="V87">INDEX($F$26:$F$127,1+MATCH(0,COUNTIF(V$26:V86,$F$27:$F$127),0))&amp;""</f>
        <v/>
      </c>
      <c r="W87" s="8" t="str">
        <f t="shared" si="17"/>
        <v/>
      </c>
      <c r="X87" s="11" t="str">
        <f t="shared" si="11"/>
        <v/>
      </c>
      <c r="Z87" s="8" t="str">
        <f t="array" ref="Z87">INDEX($G$26:$G$127,1+MATCH(0,COUNTIF(Z$26:Z86,$G$27:$G$127),0))&amp;""</f>
        <v/>
      </c>
      <c r="AA87" s="8" t="str">
        <f t="shared" si="12"/>
        <v/>
      </c>
      <c r="AB87" s="11" t="str">
        <f t="shared" si="13"/>
        <v/>
      </c>
      <c r="AD87" s="8" t="str">
        <f t="array" ref="AD87">INDEX($N$26:$N$127,1+MATCH(0,COUNTIF(AD$26:AD86,$N$27:$N$127),0))&amp;""</f>
        <v/>
      </c>
      <c r="AE87" s="11" t="str">
        <f t="shared" si="14"/>
        <v/>
      </c>
    </row>
    <row r="88" spans="2:31" ht="24.95" customHeight="1" x14ac:dyDescent="0.2">
      <c r="B88" s="12"/>
      <c r="D88" s="71">
        <f t="shared" si="7"/>
        <v>62</v>
      </c>
      <c r="E88" s="72"/>
      <c r="F88" s="72"/>
      <c r="G88" s="73"/>
      <c r="H88" s="72"/>
      <c r="I88" s="72"/>
      <c r="J88" s="74"/>
      <c r="K88" s="74"/>
      <c r="L88" s="75"/>
      <c r="M88" s="75"/>
      <c r="N88" s="76"/>
      <c r="P88" s="45"/>
      <c r="Q88" s="8">
        <f t="shared" si="10"/>
        <v>0</v>
      </c>
      <c r="R88" s="8" t="str">
        <f t="array" ref="R88">INDEX($E$26:$E$127,1+MATCH(0,COUNTIF(R$26:R87,$E$27:$E$127),0))&amp;""</f>
        <v/>
      </c>
      <c r="S88" s="8" t="str">
        <f t="shared" si="15"/>
        <v/>
      </c>
      <c r="T88" s="11" t="str">
        <f t="shared" si="16"/>
        <v/>
      </c>
      <c r="V88" s="8" t="str">
        <f t="array" ref="V88">INDEX($F$26:$F$127,1+MATCH(0,COUNTIF(V$26:V87,$F$27:$F$127),0))&amp;""</f>
        <v/>
      </c>
      <c r="W88" s="8" t="str">
        <f t="shared" si="17"/>
        <v/>
      </c>
      <c r="X88" s="11" t="str">
        <f t="shared" si="11"/>
        <v/>
      </c>
      <c r="Z88" s="8" t="str">
        <f t="array" ref="Z88">INDEX($G$26:$G$127,1+MATCH(0,COUNTIF(Z$26:Z87,$G$27:$G$127),0))&amp;""</f>
        <v/>
      </c>
      <c r="AA88" s="8" t="str">
        <f t="shared" si="12"/>
        <v/>
      </c>
      <c r="AB88" s="11" t="str">
        <f t="shared" si="13"/>
        <v/>
      </c>
      <c r="AD88" s="8" t="str">
        <f t="array" ref="AD88">INDEX($N$26:$N$127,1+MATCH(0,COUNTIF(AD$26:AD87,$N$27:$N$127),0))&amp;""</f>
        <v/>
      </c>
      <c r="AE88" s="11" t="str">
        <f t="shared" si="14"/>
        <v/>
      </c>
    </row>
    <row r="89" spans="2:31" ht="24.95" customHeight="1" x14ac:dyDescent="0.2">
      <c r="B89" s="12"/>
      <c r="D89" s="66">
        <f t="shared" si="7"/>
        <v>63</v>
      </c>
      <c r="E89" s="67"/>
      <c r="F89" s="67"/>
      <c r="G89" s="68"/>
      <c r="H89" s="67"/>
      <c r="I89" s="67"/>
      <c r="J89" s="77"/>
      <c r="K89" s="77"/>
      <c r="L89" s="78"/>
      <c r="M89" s="78"/>
      <c r="N89" s="79"/>
      <c r="P89" s="45"/>
      <c r="Q89" s="8">
        <f t="shared" si="10"/>
        <v>0</v>
      </c>
      <c r="R89" s="8" t="str">
        <f t="array" ref="R89">INDEX($E$26:$E$127,1+MATCH(0,COUNTIF(R$26:R88,$E$27:$E$127),0))&amp;""</f>
        <v/>
      </c>
      <c r="S89" s="8" t="str">
        <f t="shared" si="15"/>
        <v/>
      </c>
      <c r="T89" s="11" t="str">
        <f t="shared" si="16"/>
        <v/>
      </c>
      <c r="V89" s="8" t="str">
        <f t="array" ref="V89">INDEX($F$26:$F$127,1+MATCH(0,COUNTIF(V$26:V88,$F$27:$F$127),0))&amp;""</f>
        <v/>
      </c>
      <c r="W89" s="8" t="str">
        <f t="shared" si="17"/>
        <v/>
      </c>
      <c r="X89" s="11" t="str">
        <f t="shared" si="11"/>
        <v/>
      </c>
      <c r="Z89" s="8" t="str">
        <f t="array" ref="Z89">INDEX($G$26:$G$127,1+MATCH(0,COUNTIF(Z$26:Z88,$G$27:$G$127),0))&amp;""</f>
        <v/>
      </c>
      <c r="AA89" s="8" t="str">
        <f t="shared" si="12"/>
        <v/>
      </c>
      <c r="AB89" s="11" t="str">
        <f t="shared" si="13"/>
        <v/>
      </c>
      <c r="AD89" s="8" t="str">
        <f t="array" ref="AD89">INDEX($N$26:$N$127,1+MATCH(0,COUNTIF(AD$26:AD88,$N$27:$N$127),0))&amp;""</f>
        <v/>
      </c>
      <c r="AE89" s="11" t="str">
        <f t="shared" si="14"/>
        <v/>
      </c>
    </row>
    <row r="90" spans="2:31" ht="24.95" customHeight="1" x14ac:dyDescent="0.2">
      <c r="B90" s="12"/>
      <c r="D90" s="71">
        <f t="shared" si="7"/>
        <v>64</v>
      </c>
      <c r="E90" s="72"/>
      <c r="F90" s="72"/>
      <c r="G90" s="73"/>
      <c r="H90" s="72"/>
      <c r="I90" s="72"/>
      <c r="J90" s="74"/>
      <c r="K90" s="74"/>
      <c r="L90" s="75"/>
      <c r="M90" s="75"/>
      <c r="N90" s="76"/>
      <c r="P90" s="45"/>
      <c r="Q90" s="8">
        <f t="shared" si="10"/>
        <v>0</v>
      </c>
      <c r="R90" s="8" t="str">
        <f t="array" ref="R90">INDEX($E$26:$E$127,1+MATCH(0,COUNTIF(R$26:R89,$E$27:$E$127),0))&amp;""</f>
        <v/>
      </c>
      <c r="S90" s="8" t="str">
        <f t="shared" si="15"/>
        <v/>
      </c>
      <c r="T90" s="11" t="str">
        <f t="shared" si="16"/>
        <v/>
      </c>
      <c r="V90" s="8" t="str">
        <f t="array" ref="V90">INDEX($F$26:$F$127,1+MATCH(0,COUNTIF(V$26:V89,$F$27:$F$127),0))&amp;""</f>
        <v/>
      </c>
      <c r="W90" s="8" t="str">
        <f t="shared" si="17"/>
        <v/>
      </c>
      <c r="X90" s="11" t="str">
        <f t="shared" si="11"/>
        <v/>
      </c>
      <c r="Z90" s="8" t="str">
        <f t="array" ref="Z90">INDEX($G$26:$G$127,1+MATCH(0,COUNTIF(Z$26:Z89,$G$27:$G$127),0))&amp;""</f>
        <v/>
      </c>
      <c r="AA90" s="8" t="str">
        <f t="shared" si="12"/>
        <v/>
      </c>
      <c r="AB90" s="11" t="str">
        <f t="shared" si="13"/>
        <v/>
      </c>
      <c r="AD90" s="8" t="str">
        <f t="array" ref="AD90">INDEX($N$26:$N$127,1+MATCH(0,COUNTIF(AD$26:AD89,$N$27:$N$127),0))&amp;""</f>
        <v/>
      </c>
      <c r="AE90" s="11" t="str">
        <f t="shared" si="14"/>
        <v/>
      </c>
    </row>
    <row r="91" spans="2:31" ht="24.95" customHeight="1" x14ac:dyDescent="0.2">
      <c r="B91" s="12"/>
      <c r="D91" s="66">
        <f t="shared" si="7"/>
        <v>65</v>
      </c>
      <c r="E91" s="67"/>
      <c r="F91" s="67"/>
      <c r="G91" s="68"/>
      <c r="H91" s="67"/>
      <c r="I91" s="67"/>
      <c r="J91" s="77"/>
      <c r="K91" s="77"/>
      <c r="L91" s="78"/>
      <c r="M91" s="78"/>
      <c r="N91" s="79"/>
      <c r="P91" s="45"/>
      <c r="Q91" s="8">
        <f t="shared" si="10"/>
        <v>0</v>
      </c>
      <c r="R91" s="8" t="str">
        <f t="array" ref="R91">INDEX($E$26:$E$127,1+MATCH(0,COUNTIF(R$26:R90,$E$27:$E$127),0))&amp;""</f>
        <v/>
      </c>
      <c r="S91" s="8" t="str">
        <f t="shared" ref="S91:S122" si="18">IF(R91="","",COUNTIF($E$27:$E$126,R91))</f>
        <v/>
      </c>
      <c r="T91" s="11" t="str">
        <f t="shared" ref="T91:T126" si="19">IF(R91="","",AVERAGEIF($E$27:$E$126,R91,$L$27:$L$126))</f>
        <v/>
      </c>
      <c r="V91" s="8" t="str">
        <f t="array" ref="V91">INDEX($F$26:$F$127,1+MATCH(0,COUNTIF(V$26:V90,$F$27:$F$127),0))&amp;""</f>
        <v/>
      </c>
      <c r="W91" s="8" t="str">
        <f t="shared" ref="W91:W122" si="20">IF(V91="","",COUNTIF($F$27:$F$126,V91))</f>
        <v/>
      </c>
      <c r="X91" s="11" t="str">
        <f t="shared" si="11"/>
        <v/>
      </c>
      <c r="Z91" s="8" t="str">
        <f t="array" ref="Z91">INDEX($G$26:$G$127,1+MATCH(0,COUNTIF(Z$26:Z90,$G$27:$G$127),0))&amp;""</f>
        <v/>
      </c>
      <c r="AA91" s="8" t="str">
        <f t="shared" si="12"/>
        <v/>
      </c>
      <c r="AB91" s="11" t="str">
        <f t="shared" si="13"/>
        <v/>
      </c>
      <c r="AD91" s="8" t="str">
        <f t="array" ref="AD91">INDEX($N$26:$N$127,1+MATCH(0,COUNTIF(AD$26:AD90,$N$27:$N$127),0))&amp;""</f>
        <v/>
      </c>
      <c r="AE91" s="11" t="str">
        <f t="shared" si="14"/>
        <v/>
      </c>
    </row>
    <row r="92" spans="2:31" ht="24.95" customHeight="1" x14ac:dyDescent="0.2">
      <c r="B92" s="12"/>
      <c r="D92" s="71">
        <f t="shared" ref="D92:D126" si="21">ROW()-26</f>
        <v>66</v>
      </c>
      <c r="E92" s="72"/>
      <c r="F92" s="72"/>
      <c r="G92" s="73"/>
      <c r="H92" s="72"/>
      <c r="I92" s="72"/>
      <c r="J92" s="74"/>
      <c r="K92" s="74"/>
      <c r="L92" s="75"/>
      <c r="M92" s="75"/>
      <c r="N92" s="76"/>
      <c r="P92" s="45"/>
      <c r="Q92" s="8">
        <f t="shared" ref="Q92:Q126" si="22">K92-J92</f>
        <v>0</v>
      </c>
      <c r="R92" s="8" t="str">
        <f t="array" ref="R92">INDEX($E$26:$E$127,1+MATCH(0,COUNTIF(R$26:R91,$E$27:$E$127),0))&amp;""</f>
        <v/>
      </c>
      <c r="S92" s="8" t="str">
        <f t="shared" si="18"/>
        <v/>
      </c>
      <c r="T92" s="11" t="str">
        <f t="shared" si="19"/>
        <v/>
      </c>
      <c r="V92" s="8" t="str">
        <f t="array" ref="V92">INDEX($F$26:$F$127,1+MATCH(0,COUNTIF(V$26:V91,$F$27:$F$127),0))&amp;""</f>
        <v/>
      </c>
      <c r="W92" s="8" t="str">
        <f t="shared" si="20"/>
        <v/>
      </c>
      <c r="X92" s="11" t="str">
        <f t="shared" ref="X92:X125" si="23">IF(V92="","",AVERAGEIF($F$27:$F$126,V92,$L$27:$L$126))</f>
        <v/>
      </c>
      <c r="Z92" s="8" t="str">
        <f t="array" ref="Z92">INDEX($G$26:$G$127,1+MATCH(0,COUNTIF(Z$26:Z91,$G$27:$G$127),0))&amp;""</f>
        <v/>
      </c>
      <c r="AA92" s="8" t="str">
        <f t="shared" ref="AA92:AA126" si="24">IF(Z92="","",COUNTIF($G$27:$G$126,Z92))</f>
        <v/>
      </c>
      <c r="AB92" s="11" t="str">
        <f t="shared" ref="AB92:AB125" si="25">IF(Z92="","",AVERAGEIF($G$27:$G$126,Z92,$M$27:$M$126))</f>
        <v/>
      </c>
      <c r="AD92" s="8" t="str">
        <f t="array" ref="AD92">INDEX($N$26:$N$127,1+MATCH(0,COUNTIF(AD$26:AD91,$N$27:$N$127),0))&amp;""</f>
        <v/>
      </c>
      <c r="AE92" s="11" t="str">
        <f t="shared" ref="AE92:AE126" si="26">IF(AD92="","",AVERAGEIF($N$27:$N$126,AD92,$L$27:$L$126))</f>
        <v/>
      </c>
    </row>
    <row r="93" spans="2:31" ht="24.95" customHeight="1" x14ac:dyDescent="0.2">
      <c r="B93" s="12"/>
      <c r="D93" s="66">
        <f t="shared" si="21"/>
        <v>67</v>
      </c>
      <c r="E93" s="67"/>
      <c r="F93" s="67"/>
      <c r="G93" s="68"/>
      <c r="H93" s="67"/>
      <c r="I93" s="67"/>
      <c r="J93" s="77"/>
      <c r="K93" s="77"/>
      <c r="L93" s="78"/>
      <c r="M93" s="78"/>
      <c r="N93" s="79"/>
      <c r="P93" s="45"/>
      <c r="Q93" s="8">
        <f t="shared" si="22"/>
        <v>0</v>
      </c>
      <c r="R93" s="8" t="str">
        <f t="array" ref="R93">INDEX($E$26:$E$127,1+MATCH(0,COUNTIF(R$26:R92,$E$27:$E$127),0))&amp;""</f>
        <v/>
      </c>
      <c r="S93" s="8" t="str">
        <f t="shared" si="18"/>
        <v/>
      </c>
      <c r="T93" s="11" t="str">
        <f t="shared" si="19"/>
        <v/>
      </c>
      <c r="V93" s="8" t="str">
        <f t="array" ref="V93">INDEX($F$26:$F$127,1+MATCH(0,COUNTIF(V$26:V92,$F$27:$F$127),0))&amp;""</f>
        <v/>
      </c>
      <c r="W93" s="8" t="str">
        <f t="shared" si="20"/>
        <v/>
      </c>
      <c r="X93" s="11" t="str">
        <f t="shared" si="23"/>
        <v/>
      </c>
      <c r="Z93" s="8" t="str">
        <f t="array" ref="Z93">INDEX($G$26:$G$127,1+MATCH(0,COUNTIF(Z$26:Z92,$G$27:$G$127),0))&amp;""</f>
        <v/>
      </c>
      <c r="AA93" s="8" t="str">
        <f t="shared" si="24"/>
        <v/>
      </c>
      <c r="AB93" s="11" t="str">
        <f t="shared" si="25"/>
        <v/>
      </c>
      <c r="AD93" s="8" t="str">
        <f t="array" ref="AD93">INDEX($N$26:$N$127,1+MATCH(0,COUNTIF(AD$26:AD92,$N$27:$N$127),0))&amp;""</f>
        <v/>
      </c>
      <c r="AE93" s="11" t="str">
        <f t="shared" si="26"/>
        <v/>
      </c>
    </row>
    <row r="94" spans="2:31" ht="24.95" customHeight="1" x14ac:dyDescent="0.2">
      <c r="B94" s="12"/>
      <c r="D94" s="71">
        <f t="shared" si="21"/>
        <v>68</v>
      </c>
      <c r="E94" s="72"/>
      <c r="F94" s="72"/>
      <c r="G94" s="73"/>
      <c r="H94" s="72"/>
      <c r="I94" s="72"/>
      <c r="J94" s="74"/>
      <c r="K94" s="74"/>
      <c r="L94" s="75"/>
      <c r="M94" s="75"/>
      <c r="N94" s="76"/>
      <c r="P94" s="45"/>
      <c r="Q94" s="8">
        <f t="shared" si="22"/>
        <v>0</v>
      </c>
      <c r="R94" s="8" t="str">
        <f t="array" ref="R94">INDEX($E$26:$E$127,1+MATCH(0,COUNTIF(R$26:R93,$E$27:$E$127),0))&amp;""</f>
        <v/>
      </c>
      <c r="S94" s="8" t="str">
        <f t="shared" si="18"/>
        <v/>
      </c>
      <c r="T94" s="11" t="str">
        <f t="shared" si="19"/>
        <v/>
      </c>
      <c r="V94" s="8" t="str">
        <f t="array" ref="V94">INDEX($F$26:$F$127,1+MATCH(0,COUNTIF(V$26:V93,$F$27:$F$127),0))&amp;""</f>
        <v/>
      </c>
      <c r="W94" s="8" t="str">
        <f t="shared" si="20"/>
        <v/>
      </c>
      <c r="X94" s="11" t="str">
        <f t="shared" si="23"/>
        <v/>
      </c>
      <c r="Z94" s="8" t="str">
        <f t="array" ref="Z94">INDEX($G$26:$G$127,1+MATCH(0,COUNTIF(Z$26:Z93,$G$27:$G$127),0))&amp;""</f>
        <v/>
      </c>
      <c r="AA94" s="8" t="str">
        <f t="shared" si="24"/>
        <v/>
      </c>
      <c r="AB94" s="11" t="str">
        <f t="shared" si="25"/>
        <v/>
      </c>
      <c r="AD94" s="8" t="str">
        <f t="array" ref="AD94">INDEX($N$26:$N$127,1+MATCH(0,COUNTIF(AD$26:AD93,$N$27:$N$127),0))&amp;""</f>
        <v/>
      </c>
      <c r="AE94" s="11" t="str">
        <f t="shared" si="26"/>
        <v/>
      </c>
    </row>
    <row r="95" spans="2:31" ht="24.95" customHeight="1" x14ac:dyDescent="0.2">
      <c r="B95" s="12"/>
      <c r="D95" s="66">
        <f t="shared" si="21"/>
        <v>69</v>
      </c>
      <c r="E95" s="67"/>
      <c r="F95" s="67"/>
      <c r="G95" s="68"/>
      <c r="H95" s="67"/>
      <c r="I95" s="67"/>
      <c r="J95" s="77"/>
      <c r="K95" s="77"/>
      <c r="L95" s="78"/>
      <c r="M95" s="78"/>
      <c r="N95" s="79"/>
      <c r="P95" s="45"/>
      <c r="Q95" s="8">
        <f t="shared" si="22"/>
        <v>0</v>
      </c>
      <c r="R95" s="8" t="str">
        <f t="array" ref="R95">INDEX($E$26:$E$127,1+MATCH(0,COUNTIF(R$26:R94,$E$27:$E$127),0))&amp;""</f>
        <v/>
      </c>
      <c r="S95" s="8" t="str">
        <f t="shared" si="18"/>
        <v/>
      </c>
      <c r="T95" s="11" t="str">
        <f t="shared" si="19"/>
        <v/>
      </c>
      <c r="V95" s="8" t="str">
        <f t="array" ref="V95">INDEX($F$26:$F$127,1+MATCH(0,COUNTIF(V$26:V94,$F$27:$F$127),0))&amp;""</f>
        <v/>
      </c>
      <c r="W95" s="8" t="str">
        <f t="shared" si="20"/>
        <v/>
      </c>
      <c r="X95" s="11" t="str">
        <f t="shared" si="23"/>
        <v/>
      </c>
      <c r="Z95" s="8" t="str">
        <f t="array" ref="Z95">INDEX($G$26:$G$127,1+MATCH(0,COUNTIF(Z$26:Z94,$G$27:$G$127),0))&amp;""</f>
        <v/>
      </c>
      <c r="AA95" s="8" t="str">
        <f t="shared" si="24"/>
        <v/>
      </c>
      <c r="AB95" s="11" t="str">
        <f t="shared" si="25"/>
        <v/>
      </c>
      <c r="AD95" s="8" t="str">
        <f t="array" ref="AD95">INDEX($N$26:$N$127,1+MATCH(0,COUNTIF(AD$26:AD94,$N$27:$N$127),0))&amp;""</f>
        <v/>
      </c>
      <c r="AE95" s="11" t="str">
        <f t="shared" si="26"/>
        <v/>
      </c>
    </row>
    <row r="96" spans="2:31" ht="24.95" customHeight="1" x14ac:dyDescent="0.2">
      <c r="B96" s="12"/>
      <c r="D96" s="71">
        <f t="shared" si="21"/>
        <v>70</v>
      </c>
      <c r="E96" s="72"/>
      <c r="F96" s="72"/>
      <c r="G96" s="73"/>
      <c r="H96" s="72"/>
      <c r="I96" s="72"/>
      <c r="J96" s="74"/>
      <c r="K96" s="74"/>
      <c r="L96" s="75"/>
      <c r="M96" s="75"/>
      <c r="N96" s="76"/>
      <c r="P96" s="45"/>
      <c r="Q96" s="8">
        <f t="shared" si="22"/>
        <v>0</v>
      </c>
      <c r="R96" s="8" t="str">
        <f t="array" ref="R96">INDEX($E$26:$E$127,1+MATCH(0,COUNTIF(R$26:R95,$E$27:$E$127),0))&amp;""</f>
        <v/>
      </c>
      <c r="S96" s="8" t="str">
        <f t="shared" si="18"/>
        <v/>
      </c>
      <c r="T96" s="11" t="str">
        <f t="shared" si="19"/>
        <v/>
      </c>
      <c r="V96" s="8" t="str">
        <f t="array" ref="V96">INDEX($F$26:$F$127,1+MATCH(0,COUNTIF(V$26:V95,$F$27:$F$127),0))&amp;""</f>
        <v/>
      </c>
      <c r="W96" s="8" t="str">
        <f t="shared" si="20"/>
        <v/>
      </c>
      <c r="X96" s="11" t="str">
        <f t="shared" si="23"/>
        <v/>
      </c>
      <c r="Z96" s="8" t="str">
        <f t="array" ref="Z96">INDEX($G$26:$G$127,1+MATCH(0,COUNTIF(Z$26:Z95,$G$27:$G$127),0))&amp;""</f>
        <v/>
      </c>
      <c r="AA96" s="8" t="str">
        <f t="shared" si="24"/>
        <v/>
      </c>
      <c r="AB96" s="11" t="str">
        <f t="shared" si="25"/>
        <v/>
      </c>
      <c r="AD96" s="8" t="str">
        <f t="array" ref="AD96">INDEX($N$26:$N$127,1+MATCH(0,COUNTIF(AD$26:AD95,$N$27:$N$127),0))&amp;""</f>
        <v/>
      </c>
      <c r="AE96" s="11" t="str">
        <f t="shared" si="26"/>
        <v/>
      </c>
    </row>
    <row r="97" spans="2:31" ht="24.95" customHeight="1" x14ac:dyDescent="0.2">
      <c r="B97" s="12"/>
      <c r="D97" s="66">
        <f t="shared" si="21"/>
        <v>71</v>
      </c>
      <c r="E97" s="67"/>
      <c r="F97" s="67"/>
      <c r="G97" s="68"/>
      <c r="H97" s="67"/>
      <c r="I97" s="67"/>
      <c r="J97" s="77"/>
      <c r="K97" s="77"/>
      <c r="L97" s="78"/>
      <c r="M97" s="78"/>
      <c r="N97" s="79"/>
      <c r="P97" s="45"/>
      <c r="Q97" s="8">
        <f t="shared" si="22"/>
        <v>0</v>
      </c>
      <c r="R97" s="8" t="str">
        <f t="array" ref="R97">INDEX($E$26:$E$127,1+MATCH(0,COUNTIF(R$26:R96,$E$27:$E$127),0))&amp;""</f>
        <v/>
      </c>
      <c r="S97" s="8" t="str">
        <f t="shared" si="18"/>
        <v/>
      </c>
      <c r="T97" s="11" t="str">
        <f t="shared" si="19"/>
        <v/>
      </c>
      <c r="V97" s="8" t="str">
        <f t="array" ref="V97">INDEX($F$26:$F$127,1+MATCH(0,COUNTIF(V$26:V96,$F$27:$F$127),0))&amp;""</f>
        <v/>
      </c>
      <c r="W97" s="8" t="str">
        <f t="shared" si="20"/>
        <v/>
      </c>
      <c r="X97" s="11" t="str">
        <f t="shared" si="23"/>
        <v/>
      </c>
      <c r="Z97" s="8" t="str">
        <f t="array" ref="Z97">INDEX($G$26:$G$127,1+MATCH(0,COUNTIF(Z$26:Z96,$G$27:$G$127),0))&amp;""</f>
        <v/>
      </c>
      <c r="AA97" s="8" t="str">
        <f t="shared" si="24"/>
        <v/>
      </c>
      <c r="AB97" s="11" t="str">
        <f t="shared" si="25"/>
        <v/>
      </c>
      <c r="AD97" s="8" t="str">
        <f t="array" ref="AD97">INDEX($N$26:$N$127,1+MATCH(0,COUNTIF(AD$26:AD96,$N$27:$N$127),0))&amp;""</f>
        <v/>
      </c>
      <c r="AE97" s="11" t="str">
        <f t="shared" si="26"/>
        <v/>
      </c>
    </row>
    <row r="98" spans="2:31" ht="24.95" customHeight="1" x14ac:dyDescent="0.2">
      <c r="B98" s="12"/>
      <c r="D98" s="71">
        <f t="shared" si="21"/>
        <v>72</v>
      </c>
      <c r="E98" s="72"/>
      <c r="F98" s="72"/>
      <c r="G98" s="73"/>
      <c r="H98" s="72"/>
      <c r="I98" s="72"/>
      <c r="J98" s="74"/>
      <c r="K98" s="74"/>
      <c r="L98" s="75"/>
      <c r="M98" s="75"/>
      <c r="N98" s="76"/>
      <c r="P98" s="45"/>
      <c r="Q98" s="8">
        <f t="shared" si="22"/>
        <v>0</v>
      </c>
      <c r="R98" s="8" t="str">
        <f t="array" ref="R98">INDEX($E$26:$E$127,1+MATCH(0,COUNTIF(R$26:R97,$E$27:$E$127),0))&amp;""</f>
        <v/>
      </c>
      <c r="S98" s="8" t="str">
        <f t="shared" si="18"/>
        <v/>
      </c>
      <c r="T98" s="11" t="str">
        <f t="shared" si="19"/>
        <v/>
      </c>
      <c r="V98" s="8" t="str">
        <f t="array" ref="V98">INDEX($F$26:$F$127,1+MATCH(0,COUNTIF(V$26:V97,$F$27:$F$127),0))&amp;""</f>
        <v/>
      </c>
      <c r="W98" s="8" t="str">
        <f t="shared" si="20"/>
        <v/>
      </c>
      <c r="X98" s="11" t="str">
        <f t="shared" si="23"/>
        <v/>
      </c>
      <c r="Z98" s="8" t="str">
        <f t="array" ref="Z98">INDEX($G$26:$G$127,1+MATCH(0,COUNTIF(Z$26:Z97,$G$27:$G$127),0))&amp;""</f>
        <v/>
      </c>
      <c r="AA98" s="8" t="str">
        <f t="shared" si="24"/>
        <v/>
      </c>
      <c r="AB98" s="11" t="str">
        <f t="shared" si="25"/>
        <v/>
      </c>
      <c r="AD98" s="8" t="str">
        <f t="array" ref="AD98">INDEX($N$26:$N$127,1+MATCH(0,COUNTIF(AD$26:AD97,$N$27:$N$127),0))&amp;""</f>
        <v/>
      </c>
      <c r="AE98" s="11" t="str">
        <f t="shared" si="26"/>
        <v/>
      </c>
    </row>
    <row r="99" spans="2:31" ht="24.95" customHeight="1" x14ac:dyDescent="0.2">
      <c r="B99" s="12"/>
      <c r="D99" s="66">
        <f t="shared" si="21"/>
        <v>73</v>
      </c>
      <c r="E99" s="67"/>
      <c r="F99" s="67"/>
      <c r="G99" s="68"/>
      <c r="H99" s="67"/>
      <c r="I99" s="67"/>
      <c r="J99" s="77"/>
      <c r="K99" s="77"/>
      <c r="L99" s="78"/>
      <c r="M99" s="78"/>
      <c r="N99" s="79"/>
      <c r="P99" s="45"/>
      <c r="Q99" s="8">
        <f t="shared" si="22"/>
        <v>0</v>
      </c>
      <c r="R99" s="8" t="str">
        <f t="array" ref="R99">INDEX($E$26:$E$127,1+MATCH(0,COUNTIF(R$26:R98,$E$27:$E$127),0))&amp;""</f>
        <v/>
      </c>
      <c r="S99" s="8" t="str">
        <f t="shared" si="18"/>
        <v/>
      </c>
      <c r="T99" s="11" t="str">
        <f t="shared" si="19"/>
        <v/>
      </c>
      <c r="V99" s="8" t="str">
        <f t="array" ref="V99">INDEX($F$26:$F$127,1+MATCH(0,COUNTIF(V$26:V98,$F$27:$F$127),0))&amp;""</f>
        <v/>
      </c>
      <c r="W99" s="8" t="str">
        <f t="shared" si="20"/>
        <v/>
      </c>
      <c r="X99" s="11" t="str">
        <f t="shared" si="23"/>
        <v/>
      </c>
      <c r="Z99" s="8" t="str">
        <f t="array" ref="Z99">INDEX($G$26:$G$127,1+MATCH(0,COUNTIF(Z$26:Z98,$G$27:$G$127),0))&amp;""</f>
        <v/>
      </c>
      <c r="AA99" s="8" t="str">
        <f t="shared" si="24"/>
        <v/>
      </c>
      <c r="AB99" s="11" t="str">
        <f t="shared" si="25"/>
        <v/>
      </c>
      <c r="AD99" s="8" t="str">
        <f t="array" ref="AD99">INDEX($N$26:$N$127,1+MATCH(0,COUNTIF(AD$26:AD98,$N$27:$N$127),0))&amp;""</f>
        <v/>
      </c>
      <c r="AE99" s="11" t="str">
        <f t="shared" si="26"/>
        <v/>
      </c>
    </row>
    <row r="100" spans="2:31" ht="24.95" customHeight="1" x14ac:dyDescent="0.2">
      <c r="B100" s="12"/>
      <c r="D100" s="71">
        <f t="shared" si="21"/>
        <v>74</v>
      </c>
      <c r="E100" s="72"/>
      <c r="F100" s="72"/>
      <c r="G100" s="73"/>
      <c r="H100" s="72"/>
      <c r="I100" s="72"/>
      <c r="J100" s="74"/>
      <c r="K100" s="74"/>
      <c r="L100" s="75"/>
      <c r="M100" s="75"/>
      <c r="N100" s="76"/>
      <c r="P100" s="45"/>
      <c r="Q100" s="8">
        <f t="shared" si="22"/>
        <v>0</v>
      </c>
      <c r="R100" s="8" t="str">
        <f t="array" ref="R100">INDEX($E$26:$E$127,1+MATCH(0,COUNTIF(R$26:R99,$E$27:$E$127),0))&amp;""</f>
        <v/>
      </c>
      <c r="S100" s="8" t="str">
        <f t="shared" si="18"/>
        <v/>
      </c>
      <c r="T100" s="11" t="str">
        <f t="shared" si="19"/>
        <v/>
      </c>
      <c r="V100" s="8" t="str">
        <f t="array" ref="V100">INDEX($F$26:$F$127,1+MATCH(0,COUNTIF(V$26:V99,$F$27:$F$127),0))&amp;""</f>
        <v/>
      </c>
      <c r="W100" s="8" t="str">
        <f t="shared" si="20"/>
        <v/>
      </c>
      <c r="X100" s="11" t="str">
        <f t="shared" si="23"/>
        <v/>
      </c>
      <c r="Z100" s="8" t="str">
        <f t="array" ref="Z100">INDEX($G$26:$G$127,1+MATCH(0,COUNTIF(Z$26:Z99,$G$27:$G$127),0))&amp;""</f>
        <v/>
      </c>
      <c r="AA100" s="8" t="str">
        <f t="shared" si="24"/>
        <v/>
      </c>
      <c r="AB100" s="11" t="str">
        <f t="shared" si="25"/>
        <v/>
      </c>
      <c r="AD100" s="8" t="str">
        <f t="array" ref="AD100">INDEX($N$26:$N$127,1+MATCH(0,COUNTIF(AD$26:AD99,$N$27:$N$127),0))&amp;""</f>
        <v/>
      </c>
      <c r="AE100" s="11" t="str">
        <f t="shared" si="26"/>
        <v/>
      </c>
    </row>
    <row r="101" spans="2:31" ht="24.95" customHeight="1" x14ac:dyDescent="0.2">
      <c r="B101" s="12"/>
      <c r="D101" s="66">
        <f t="shared" si="21"/>
        <v>75</v>
      </c>
      <c r="E101" s="67"/>
      <c r="F101" s="67"/>
      <c r="G101" s="68"/>
      <c r="H101" s="67"/>
      <c r="I101" s="67"/>
      <c r="J101" s="77"/>
      <c r="K101" s="77"/>
      <c r="L101" s="78"/>
      <c r="M101" s="78"/>
      <c r="N101" s="79"/>
      <c r="P101" s="45"/>
      <c r="Q101" s="8">
        <f t="shared" si="22"/>
        <v>0</v>
      </c>
      <c r="R101" s="8" t="str">
        <f t="array" ref="R101">INDEX($E$26:$E$127,1+MATCH(0,COUNTIF(R$26:R100,$E$27:$E$127),0))&amp;""</f>
        <v/>
      </c>
      <c r="S101" s="8" t="str">
        <f t="shared" si="18"/>
        <v/>
      </c>
      <c r="T101" s="11" t="str">
        <f t="shared" si="19"/>
        <v/>
      </c>
      <c r="V101" s="8" t="str">
        <f t="array" ref="V101">INDEX($F$26:$F$127,1+MATCH(0,COUNTIF(V$26:V100,$F$27:$F$127),0))&amp;""</f>
        <v/>
      </c>
      <c r="W101" s="8" t="str">
        <f t="shared" si="20"/>
        <v/>
      </c>
      <c r="X101" s="11" t="str">
        <f t="shared" si="23"/>
        <v/>
      </c>
      <c r="Z101" s="8" t="str">
        <f t="array" ref="Z101">INDEX($G$26:$G$127,1+MATCH(0,COUNTIF(Z$26:Z100,$G$27:$G$127),0))&amp;""</f>
        <v/>
      </c>
      <c r="AA101" s="8" t="str">
        <f t="shared" si="24"/>
        <v/>
      </c>
      <c r="AB101" s="11" t="str">
        <f t="shared" si="25"/>
        <v/>
      </c>
      <c r="AD101" s="8" t="str">
        <f t="array" ref="AD101">INDEX($N$26:$N$127,1+MATCH(0,COUNTIF(AD$26:AD100,$N$27:$N$127),0))&amp;""</f>
        <v/>
      </c>
      <c r="AE101" s="11" t="str">
        <f t="shared" si="26"/>
        <v/>
      </c>
    </row>
    <row r="102" spans="2:31" ht="24.95" customHeight="1" x14ac:dyDescent="0.2">
      <c r="B102" s="12"/>
      <c r="D102" s="71">
        <f t="shared" si="21"/>
        <v>76</v>
      </c>
      <c r="E102" s="72"/>
      <c r="F102" s="72"/>
      <c r="G102" s="73"/>
      <c r="H102" s="72"/>
      <c r="I102" s="72"/>
      <c r="J102" s="74"/>
      <c r="K102" s="74"/>
      <c r="L102" s="75"/>
      <c r="M102" s="75"/>
      <c r="N102" s="76"/>
      <c r="P102" s="45"/>
      <c r="Q102" s="8">
        <f t="shared" si="22"/>
        <v>0</v>
      </c>
      <c r="R102" s="8" t="str">
        <f t="array" ref="R102">INDEX($E$26:$E$127,1+MATCH(0,COUNTIF(R$26:R101,$E$27:$E$127),0))&amp;""</f>
        <v/>
      </c>
      <c r="S102" s="8" t="str">
        <f t="shared" si="18"/>
        <v/>
      </c>
      <c r="T102" s="11" t="str">
        <f t="shared" si="19"/>
        <v/>
      </c>
      <c r="V102" s="8" t="str">
        <f t="array" ref="V102">INDEX($F$26:$F$127,1+MATCH(0,COUNTIF(V$26:V101,$F$27:$F$127),0))&amp;""</f>
        <v/>
      </c>
      <c r="W102" s="8" t="str">
        <f t="shared" si="20"/>
        <v/>
      </c>
      <c r="X102" s="11" t="str">
        <f t="shared" si="23"/>
        <v/>
      </c>
      <c r="Z102" s="8" t="str">
        <f t="array" ref="Z102">INDEX($G$26:$G$127,1+MATCH(0,COUNTIF(Z$26:Z101,$G$27:$G$127),0))&amp;""</f>
        <v/>
      </c>
      <c r="AA102" s="8" t="str">
        <f t="shared" si="24"/>
        <v/>
      </c>
      <c r="AB102" s="11" t="str">
        <f t="shared" si="25"/>
        <v/>
      </c>
      <c r="AD102" s="8" t="str">
        <f t="array" ref="AD102">INDEX($N$26:$N$127,1+MATCH(0,COUNTIF(AD$26:AD101,$N$27:$N$127),0))&amp;""</f>
        <v/>
      </c>
      <c r="AE102" s="11" t="str">
        <f t="shared" si="26"/>
        <v/>
      </c>
    </row>
    <row r="103" spans="2:31" ht="24.95" customHeight="1" x14ac:dyDescent="0.2">
      <c r="B103" s="12"/>
      <c r="D103" s="66">
        <f t="shared" si="21"/>
        <v>77</v>
      </c>
      <c r="E103" s="67"/>
      <c r="F103" s="67"/>
      <c r="G103" s="68"/>
      <c r="H103" s="67"/>
      <c r="I103" s="67"/>
      <c r="J103" s="77"/>
      <c r="K103" s="77"/>
      <c r="L103" s="78"/>
      <c r="M103" s="78"/>
      <c r="N103" s="79"/>
      <c r="P103" s="45"/>
      <c r="Q103" s="8">
        <f t="shared" si="22"/>
        <v>0</v>
      </c>
      <c r="R103" s="8" t="str">
        <f t="array" ref="R103">INDEX($E$26:$E$127,1+MATCH(0,COUNTIF(R$26:R102,$E$27:$E$127),0))&amp;""</f>
        <v/>
      </c>
      <c r="S103" s="8" t="str">
        <f t="shared" si="18"/>
        <v/>
      </c>
      <c r="T103" s="11" t="str">
        <f t="shared" si="19"/>
        <v/>
      </c>
      <c r="V103" s="8" t="str">
        <f t="array" ref="V103">INDEX($F$26:$F$127,1+MATCH(0,COUNTIF(V$26:V102,$F$27:$F$127),0))&amp;""</f>
        <v/>
      </c>
      <c r="W103" s="8" t="str">
        <f t="shared" si="20"/>
        <v/>
      </c>
      <c r="X103" s="11" t="str">
        <f t="shared" si="23"/>
        <v/>
      </c>
      <c r="Z103" s="8" t="str">
        <f t="array" ref="Z103">INDEX($G$26:$G$127,1+MATCH(0,COUNTIF(Z$26:Z102,$G$27:$G$127),0))&amp;""</f>
        <v/>
      </c>
      <c r="AA103" s="8" t="str">
        <f t="shared" si="24"/>
        <v/>
      </c>
      <c r="AB103" s="11" t="str">
        <f t="shared" si="25"/>
        <v/>
      </c>
      <c r="AD103" s="8" t="str">
        <f t="array" ref="AD103">INDEX($N$26:$N$127,1+MATCH(0,COUNTIF(AD$26:AD102,$N$27:$N$127),0))&amp;""</f>
        <v/>
      </c>
      <c r="AE103" s="11" t="str">
        <f t="shared" si="26"/>
        <v/>
      </c>
    </row>
    <row r="104" spans="2:31" ht="24.95" customHeight="1" x14ac:dyDescent="0.2">
      <c r="B104" s="12"/>
      <c r="D104" s="71">
        <f t="shared" si="21"/>
        <v>78</v>
      </c>
      <c r="E104" s="72"/>
      <c r="F104" s="72"/>
      <c r="G104" s="73"/>
      <c r="H104" s="72"/>
      <c r="I104" s="72"/>
      <c r="J104" s="74"/>
      <c r="K104" s="74"/>
      <c r="L104" s="75"/>
      <c r="M104" s="75"/>
      <c r="N104" s="76"/>
      <c r="P104" s="45"/>
      <c r="Q104" s="8">
        <f t="shared" si="22"/>
        <v>0</v>
      </c>
      <c r="R104" s="8" t="str">
        <f t="array" ref="R104">INDEX($E$26:$E$127,1+MATCH(0,COUNTIF(R$26:R103,$E$27:$E$127),0))&amp;""</f>
        <v/>
      </c>
      <c r="S104" s="8" t="str">
        <f t="shared" si="18"/>
        <v/>
      </c>
      <c r="T104" s="11" t="str">
        <f t="shared" si="19"/>
        <v/>
      </c>
      <c r="V104" s="8" t="str">
        <f t="array" ref="V104">INDEX($F$26:$F$127,1+MATCH(0,COUNTIF(V$26:V103,$F$27:$F$127),0))&amp;""</f>
        <v/>
      </c>
      <c r="W104" s="8" t="str">
        <f t="shared" si="20"/>
        <v/>
      </c>
      <c r="X104" s="11" t="str">
        <f t="shared" si="23"/>
        <v/>
      </c>
      <c r="Z104" s="8" t="str">
        <f t="array" ref="Z104">INDEX($G$26:$G$127,1+MATCH(0,COUNTIF(Z$26:Z103,$G$27:$G$127),0))&amp;""</f>
        <v/>
      </c>
      <c r="AA104" s="8" t="str">
        <f t="shared" si="24"/>
        <v/>
      </c>
      <c r="AB104" s="11" t="str">
        <f t="shared" si="25"/>
        <v/>
      </c>
      <c r="AD104" s="8" t="str">
        <f t="array" ref="AD104">INDEX($N$26:$N$127,1+MATCH(0,COUNTIF(AD$26:AD103,$N$27:$N$127),0))&amp;""</f>
        <v/>
      </c>
      <c r="AE104" s="11" t="str">
        <f t="shared" si="26"/>
        <v/>
      </c>
    </row>
    <row r="105" spans="2:31" ht="24.95" customHeight="1" x14ac:dyDescent="0.2">
      <c r="B105" s="12"/>
      <c r="D105" s="66">
        <f t="shared" si="21"/>
        <v>79</v>
      </c>
      <c r="E105" s="67"/>
      <c r="F105" s="67"/>
      <c r="G105" s="68"/>
      <c r="H105" s="67"/>
      <c r="I105" s="67"/>
      <c r="J105" s="77"/>
      <c r="K105" s="77"/>
      <c r="L105" s="78"/>
      <c r="M105" s="78"/>
      <c r="N105" s="79"/>
      <c r="P105" s="45"/>
      <c r="Q105" s="8">
        <f t="shared" si="22"/>
        <v>0</v>
      </c>
      <c r="R105" s="8" t="str">
        <f t="array" ref="R105">INDEX($E$26:$E$127,1+MATCH(0,COUNTIF(R$26:R104,$E$27:$E$127),0))&amp;""</f>
        <v/>
      </c>
      <c r="S105" s="8" t="str">
        <f t="shared" si="18"/>
        <v/>
      </c>
      <c r="T105" s="11" t="str">
        <f t="shared" si="19"/>
        <v/>
      </c>
      <c r="V105" s="8" t="str">
        <f t="array" ref="V105">INDEX($F$26:$F$127,1+MATCH(0,COUNTIF(V$26:V104,$F$27:$F$127),0))&amp;""</f>
        <v/>
      </c>
      <c r="W105" s="8" t="str">
        <f t="shared" si="20"/>
        <v/>
      </c>
      <c r="X105" s="11" t="str">
        <f t="shared" si="23"/>
        <v/>
      </c>
      <c r="Z105" s="8" t="str">
        <f t="array" ref="Z105">INDEX($G$26:$G$127,1+MATCH(0,COUNTIF(Z$26:Z104,$G$27:$G$127),0))&amp;""</f>
        <v/>
      </c>
      <c r="AA105" s="8" t="str">
        <f t="shared" si="24"/>
        <v/>
      </c>
      <c r="AB105" s="11" t="str">
        <f t="shared" si="25"/>
        <v/>
      </c>
      <c r="AD105" s="8" t="str">
        <f t="array" ref="AD105">INDEX($N$26:$N$127,1+MATCH(0,COUNTIF(AD$26:AD104,$N$27:$N$127),0))&amp;""</f>
        <v/>
      </c>
      <c r="AE105" s="11" t="str">
        <f t="shared" si="26"/>
        <v/>
      </c>
    </row>
    <row r="106" spans="2:31" ht="24.95" customHeight="1" x14ac:dyDescent="0.2">
      <c r="B106" s="12"/>
      <c r="D106" s="71">
        <f t="shared" si="21"/>
        <v>80</v>
      </c>
      <c r="E106" s="72"/>
      <c r="F106" s="72"/>
      <c r="G106" s="73"/>
      <c r="H106" s="72"/>
      <c r="I106" s="72"/>
      <c r="J106" s="74"/>
      <c r="K106" s="74"/>
      <c r="L106" s="75"/>
      <c r="M106" s="75"/>
      <c r="N106" s="76"/>
      <c r="P106" s="45"/>
      <c r="Q106" s="8">
        <f t="shared" si="22"/>
        <v>0</v>
      </c>
      <c r="R106" s="8" t="str">
        <f t="array" ref="R106">INDEX($E$26:$E$127,1+MATCH(0,COUNTIF(R$26:R105,$E$27:$E$127),0))&amp;""</f>
        <v/>
      </c>
      <c r="S106" s="8" t="str">
        <f t="shared" si="18"/>
        <v/>
      </c>
      <c r="T106" s="11" t="str">
        <f t="shared" si="19"/>
        <v/>
      </c>
      <c r="V106" s="8" t="str">
        <f t="array" ref="V106">INDEX($F$26:$F$127,1+MATCH(0,COUNTIF(V$26:V105,$F$27:$F$127),0))&amp;""</f>
        <v/>
      </c>
      <c r="W106" s="8" t="str">
        <f t="shared" si="20"/>
        <v/>
      </c>
      <c r="X106" s="11" t="str">
        <f t="shared" si="23"/>
        <v/>
      </c>
      <c r="Z106" s="8" t="str">
        <f t="array" ref="Z106">INDEX($G$26:$G$127,1+MATCH(0,COUNTIF(Z$26:Z105,$G$27:$G$127),0))&amp;""</f>
        <v/>
      </c>
      <c r="AA106" s="8" t="str">
        <f t="shared" si="24"/>
        <v/>
      </c>
      <c r="AB106" s="11" t="str">
        <f t="shared" si="25"/>
        <v/>
      </c>
      <c r="AD106" s="8" t="str">
        <f t="array" ref="AD106">INDEX($N$26:$N$127,1+MATCH(0,COUNTIF(AD$26:AD105,$N$27:$N$127),0))&amp;""</f>
        <v/>
      </c>
      <c r="AE106" s="11" t="str">
        <f t="shared" si="26"/>
        <v/>
      </c>
    </row>
    <row r="107" spans="2:31" ht="24.95" customHeight="1" x14ac:dyDescent="0.2">
      <c r="B107" s="12"/>
      <c r="D107" s="66">
        <f t="shared" si="21"/>
        <v>81</v>
      </c>
      <c r="E107" s="67"/>
      <c r="F107" s="67"/>
      <c r="G107" s="68"/>
      <c r="H107" s="67"/>
      <c r="I107" s="67"/>
      <c r="J107" s="77"/>
      <c r="K107" s="77"/>
      <c r="L107" s="78"/>
      <c r="M107" s="78"/>
      <c r="N107" s="79"/>
      <c r="P107" s="45"/>
      <c r="Q107" s="8">
        <f t="shared" si="22"/>
        <v>0</v>
      </c>
      <c r="R107" s="8" t="str">
        <f t="array" ref="R107">INDEX($E$26:$E$127,1+MATCH(0,COUNTIF(R$26:R106,$E$27:$E$127),0))&amp;""</f>
        <v/>
      </c>
      <c r="S107" s="8" t="str">
        <f t="shared" si="18"/>
        <v/>
      </c>
      <c r="T107" s="11" t="str">
        <f t="shared" si="19"/>
        <v/>
      </c>
      <c r="V107" s="8" t="str">
        <f t="array" ref="V107">INDEX($F$26:$F$127,1+MATCH(0,COUNTIF(V$26:V106,$F$27:$F$127),0))&amp;""</f>
        <v/>
      </c>
      <c r="W107" s="8" t="str">
        <f t="shared" si="20"/>
        <v/>
      </c>
      <c r="X107" s="11" t="str">
        <f t="shared" si="23"/>
        <v/>
      </c>
      <c r="Z107" s="8" t="str">
        <f t="array" ref="Z107">INDEX($G$26:$G$127,1+MATCH(0,COUNTIF(Z$26:Z106,$G$27:$G$127),0))&amp;""</f>
        <v/>
      </c>
      <c r="AA107" s="8" t="str">
        <f t="shared" si="24"/>
        <v/>
      </c>
      <c r="AB107" s="11" t="str">
        <f t="shared" si="25"/>
        <v/>
      </c>
      <c r="AD107" s="8" t="str">
        <f t="array" ref="AD107">INDEX($N$26:$N$127,1+MATCH(0,COUNTIF(AD$26:AD106,$N$27:$N$127),0))&amp;""</f>
        <v/>
      </c>
      <c r="AE107" s="11" t="str">
        <f t="shared" si="26"/>
        <v/>
      </c>
    </row>
    <row r="108" spans="2:31" ht="24.95" customHeight="1" x14ac:dyDescent="0.2">
      <c r="B108" s="12"/>
      <c r="D108" s="71">
        <f t="shared" si="21"/>
        <v>82</v>
      </c>
      <c r="E108" s="72"/>
      <c r="F108" s="72"/>
      <c r="G108" s="73"/>
      <c r="H108" s="72"/>
      <c r="I108" s="72"/>
      <c r="J108" s="74"/>
      <c r="K108" s="74"/>
      <c r="L108" s="75"/>
      <c r="M108" s="75"/>
      <c r="N108" s="76"/>
      <c r="P108" s="45"/>
      <c r="Q108" s="8">
        <f t="shared" si="22"/>
        <v>0</v>
      </c>
      <c r="R108" s="8" t="str">
        <f t="array" ref="R108">INDEX($E$26:$E$127,1+MATCH(0,COUNTIF(R$26:R107,$E$27:$E$127),0))&amp;""</f>
        <v/>
      </c>
      <c r="S108" s="8" t="str">
        <f t="shared" si="18"/>
        <v/>
      </c>
      <c r="T108" s="11" t="str">
        <f t="shared" si="19"/>
        <v/>
      </c>
      <c r="V108" s="8" t="str">
        <f t="array" ref="V108">INDEX($F$26:$F$127,1+MATCH(0,COUNTIF(V$26:V107,$F$27:$F$127),0))&amp;""</f>
        <v/>
      </c>
      <c r="W108" s="8" t="str">
        <f t="shared" si="20"/>
        <v/>
      </c>
      <c r="X108" s="11" t="str">
        <f t="shared" si="23"/>
        <v/>
      </c>
      <c r="Z108" s="8" t="str">
        <f t="array" ref="Z108">INDEX($G$26:$G$127,1+MATCH(0,COUNTIF(Z$26:Z107,$G$27:$G$127),0))&amp;""</f>
        <v/>
      </c>
      <c r="AA108" s="8" t="str">
        <f t="shared" si="24"/>
        <v/>
      </c>
      <c r="AB108" s="11" t="str">
        <f t="shared" si="25"/>
        <v/>
      </c>
      <c r="AD108" s="8" t="str">
        <f t="array" ref="AD108">INDEX($N$26:$N$127,1+MATCH(0,COUNTIF(AD$26:AD107,$N$27:$N$127),0))&amp;""</f>
        <v/>
      </c>
      <c r="AE108" s="11" t="str">
        <f t="shared" si="26"/>
        <v/>
      </c>
    </row>
    <row r="109" spans="2:31" ht="24.95" customHeight="1" x14ac:dyDescent="0.2">
      <c r="B109" s="12"/>
      <c r="D109" s="66">
        <f t="shared" si="21"/>
        <v>83</v>
      </c>
      <c r="E109" s="67"/>
      <c r="F109" s="67"/>
      <c r="G109" s="68"/>
      <c r="H109" s="67"/>
      <c r="I109" s="67"/>
      <c r="J109" s="77"/>
      <c r="K109" s="77"/>
      <c r="L109" s="78"/>
      <c r="M109" s="78"/>
      <c r="N109" s="79"/>
      <c r="P109" s="45"/>
      <c r="Q109" s="8">
        <f t="shared" si="22"/>
        <v>0</v>
      </c>
      <c r="R109" s="8" t="str">
        <f t="array" ref="R109">INDEX($E$26:$E$127,1+MATCH(0,COUNTIF(R$26:R108,$E$27:$E$127),0))&amp;""</f>
        <v/>
      </c>
      <c r="S109" s="8" t="str">
        <f t="shared" si="18"/>
        <v/>
      </c>
      <c r="T109" s="11" t="str">
        <f t="shared" si="19"/>
        <v/>
      </c>
      <c r="V109" s="8" t="str">
        <f t="array" ref="V109">INDEX($F$26:$F$127,1+MATCH(0,COUNTIF(V$26:V108,$F$27:$F$127),0))&amp;""</f>
        <v/>
      </c>
      <c r="W109" s="8" t="str">
        <f t="shared" si="20"/>
        <v/>
      </c>
      <c r="X109" s="11" t="str">
        <f t="shared" si="23"/>
        <v/>
      </c>
      <c r="Z109" s="8" t="str">
        <f t="array" ref="Z109">INDEX($G$26:$G$127,1+MATCH(0,COUNTIF(Z$26:Z108,$G$27:$G$127),0))&amp;""</f>
        <v/>
      </c>
      <c r="AA109" s="8" t="str">
        <f t="shared" si="24"/>
        <v/>
      </c>
      <c r="AB109" s="11" t="str">
        <f t="shared" si="25"/>
        <v/>
      </c>
      <c r="AD109" s="8" t="str">
        <f t="array" ref="AD109">INDEX($N$26:$N$127,1+MATCH(0,COUNTIF(AD$26:AD108,$N$27:$N$127),0))&amp;""</f>
        <v/>
      </c>
      <c r="AE109" s="11" t="str">
        <f t="shared" si="26"/>
        <v/>
      </c>
    </row>
    <row r="110" spans="2:31" ht="24.95" customHeight="1" x14ac:dyDescent="0.2">
      <c r="B110" s="12"/>
      <c r="D110" s="71">
        <f t="shared" si="21"/>
        <v>84</v>
      </c>
      <c r="E110" s="72"/>
      <c r="F110" s="72"/>
      <c r="G110" s="73"/>
      <c r="H110" s="72"/>
      <c r="I110" s="72"/>
      <c r="J110" s="74"/>
      <c r="K110" s="74"/>
      <c r="L110" s="75"/>
      <c r="M110" s="75"/>
      <c r="N110" s="76"/>
      <c r="P110" s="45"/>
      <c r="Q110" s="8">
        <f t="shared" si="22"/>
        <v>0</v>
      </c>
      <c r="R110" s="8" t="str">
        <f t="array" ref="R110">INDEX($E$26:$E$127,1+MATCH(0,COUNTIF(R$26:R109,$E$27:$E$127),0))&amp;""</f>
        <v/>
      </c>
      <c r="S110" s="8" t="str">
        <f t="shared" si="18"/>
        <v/>
      </c>
      <c r="T110" s="11" t="str">
        <f t="shared" si="19"/>
        <v/>
      </c>
      <c r="V110" s="8" t="str">
        <f t="array" ref="V110">INDEX($F$26:$F$127,1+MATCH(0,COUNTIF(V$26:V109,$F$27:$F$127),0))&amp;""</f>
        <v/>
      </c>
      <c r="W110" s="8" t="str">
        <f t="shared" si="20"/>
        <v/>
      </c>
      <c r="X110" s="11" t="str">
        <f t="shared" si="23"/>
        <v/>
      </c>
      <c r="Z110" s="8" t="str">
        <f t="array" ref="Z110">INDEX($G$26:$G$127,1+MATCH(0,COUNTIF(Z$26:Z109,$G$27:$G$127),0))&amp;""</f>
        <v/>
      </c>
      <c r="AA110" s="8" t="str">
        <f t="shared" si="24"/>
        <v/>
      </c>
      <c r="AB110" s="11" t="str">
        <f t="shared" si="25"/>
        <v/>
      </c>
      <c r="AD110" s="8" t="str">
        <f t="array" ref="AD110">INDEX($N$26:$N$127,1+MATCH(0,COUNTIF(AD$26:AD109,$N$27:$N$127),0))&amp;""</f>
        <v/>
      </c>
      <c r="AE110" s="11" t="str">
        <f t="shared" si="26"/>
        <v/>
      </c>
    </row>
    <row r="111" spans="2:31" ht="24.95" customHeight="1" x14ac:dyDescent="0.2">
      <c r="B111" s="12"/>
      <c r="D111" s="66">
        <f t="shared" si="21"/>
        <v>85</v>
      </c>
      <c r="E111" s="67"/>
      <c r="F111" s="67"/>
      <c r="G111" s="68"/>
      <c r="H111" s="67"/>
      <c r="I111" s="67"/>
      <c r="J111" s="77"/>
      <c r="K111" s="77"/>
      <c r="L111" s="78"/>
      <c r="M111" s="78"/>
      <c r="N111" s="79"/>
      <c r="P111" s="45"/>
      <c r="Q111" s="8">
        <f t="shared" si="22"/>
        <v>0</v>
      </c>
      <c r="R111" s="8" t="str">
        <f t="array" ref="R111">INDEX($E$26:$E$127,1+MATCH(0,COUNTIF(R$26:R110,$E$27:$E$127),0))&amp;""</f>
        <v/>
      </c>
      <c r="S111" s="8" t="str">
        <f t="shared" si="18"/>
        <v/>
      </c>
      <c r="T111" s="11" t="str">
        <f t="shared" si="19"/>
        <v/>
      </c>
      <c r="V111" s="8" t="str">
        <f t="array" ref="V111">INDEX($F$26:$F$127,1+MATCH(0,COUNTIF(V$26:V110,$F$27:$F$127),0))&amp;""</f>
        <v/>
      </c>
      <c r="W111" s="8" t="str">
        <f t="shared" si="20"/>
        <v/>
      </c>
      <c r="X111" s="11" t="str">
        <f t="shared" si="23"/>
        <v/>
      </c>
      <c r="Z111" s="8" t="str">
        <f t="array" ref="Z111">INDEX($G$26:$G$127,1+MATCH(0,COUNTIF(Z$26:Z110,$G$27:$G$127),0))&amp;""</f>
        <v/>
      </c>
      <c r="AA111" s="8" t="str">
        <f t="shared" si="24"/>
        <v/>
      </c>
      <c r="AB111" s="11" t="str">
        <f t="shared" si="25"/>
        <v/>
      </c>
      <c r="AD111" s="8" t="str">
        <f t="array" ref="AD111">INDEX($N$26:$N$127,1+MATCH(0,COUNTIF(AD$26:AD110,$N$27:$N$127),0))&amp;""</f>
        <v/>
      </c>
      <c r="AE111" s="11" t="str">
        <f t="shared" si="26"/>
        <v/>
      </c>
    </row>
    <row r="112" spans="2:31" ht="24.95" customHeight="1" x14ac:dyDescent="0.2">
      <c r="B112" s="12"/>
      <c r="D112" s="71">
        <f t="shared" si="21"/>
        <v>86</v>
      </c>
      <c r="E112" s="72"/>
      <c r="F112" s="72"/>
      <c r="G112" s="73"/>
      <c r="H112" s="72"/>
      <c r="I112" s="72"/>
      <c r="J112" s="74"/>
      <c r="K112" s="74"/>
      <c r="L112" s="75"/>
      <c r="M112" s="75"/>
      <c r="N112" s="76"/>
      <c r="P112" s="45"/>
      <c r="Q112" s="8">
        <f t="shared" si="22"/>
        <v>0</v>
      </c>
      <c r="R112" s="8" t="str">
        <f t="array" ref="R112">INDEX($E$26:$E$127,1+MATCH(0,COUNTIF(R$26:R111,$E$27:$E$127),0))&amp;""</f>
        <v/>
      </c>
      <c r="S112" s="8" t="str">
        <f t="shared" si="18"/>
        <v/>
      </c>
      <c r="T112" s="11" t="str">
        <f t="shared" si="19"/>
        <v/>
      </c>
      <c r="V112" s="8" t="str">
        <f t="array" ref="V112">INDEX($F$26:$F$127,1+MATCH(0,COUNTIF(V$26:V111,$F$27:$F$127),0))&amp;""</f>
        <v/>
      </c>
      <c r="W112" s="8" t="str">
        <f t="shared" si="20"/>
        <v/>
      </c>
      <c r="X112" s="11" t="str">
        <f t="shared" si="23"/>
        <v/>
      </c>
      <c r="Z112" s="8" t="str">
        <f t="array" ref="Z112">INDEX($G$26:$G$127,1+MATCH(0,COUNTIF(Z$26:Z111,$G$27:$G$127),0))&amp;""</f>
        <v/>
      </c>
      <c r="AA112" s="8" t="str">
        <f t="shared" si="24"/>
        <v/>
      </c>
      <c r="AB112" s="11" t="str">
        <f t="shared" si="25"/>
        <v/>
      </c>
      <c r="AD112" s="8" t="str">
        <f t="array" ref="AD112">INDEX($N$26:$N$127,1+MATCH(0,COUNTIF(AD$26:AD111,$N$27:$N$127),0))&amp;""</f>
        <v/>
      </c>
      <c r="AE112" s="11" t="str">
        <f t="shared" si="26"/>
        <v/>
      </c>
    </row>
    <row r="113" spans="2:31" ht="24.95" customHeight="1" x14ac:dyDescent="0.2">
      <c r="B113" s="12"/>
      <c r="D113" s="66">
        <f t="shared" si="21"/>
        <v>87</v>
      </c>
      <c r="E113" s="67"/>
      <c r="F113" s="67"/>
      <c r="G113" s="68"/>
      <c r="H113" s="67"/>
      <c r="I113" s="67"/>
      <c r="J113" s="77"/>
      <c r="K113" s="77"/>
      <c r="L113" s="78"/>
      <c r="M113" s="78"/>
      <c r="N113" s="79"/>
      <c r="P113" s="45"/>
      <c r="Q113" s="8">
        <f t="shared" si="22"/>
        <v>0</v>
      </c>
      <c r="R113" s="8" t="str">
        <f t="array" ref="R113">INDEX($E$26:$E$127,1+MATCH(0,COUNTIF(R$26:R112,$E$27:$E$127),0))&amp;""</f>
        <v/>
      </c>
      <c r="S113" s="8" t="str">
        <f t="shared" si="18"/>
        <v/>
      </c>
      <c r="T113" s="11" t="str">
        <f t="shared" si="19"/>
        <v/>
      </c>
      <c r="V113" s="8" t="str">
        <f t="array" ref="V113">INDEX($F$26:$F$127,1+MATCH(0,COUNTIF(V$26:V112,$F$27:$F$127),0))&amp;""</f>
        <v/>
      </c>
      <c r="W113" s="8" t="str">
        <f t="shared" si="20"/>
        <v/>
      </c>
      <c r="X113" s="11" t="str">
        <f t="shared" si="23"/>
        <v/>
      </c>
      <c r="Z113" s="8" t="str">
        <f t="array" ref="Z113">INDEX($G$26:$G$127,1+MATCH(0,COUNTIF(Z$26:Z112,$G$27:$G$127),0))&amp;""</f>
        <v/>
      </c>
      <c r="AA113" s="8" t="str">
        <f t="shared" si="24"/>
        <v/>
      </c>
      <c r="AB113" s="11" t="str">
        <f t="shared" si="25"/>
        <v/>
      </c>
      <c r="AD113" s="8" t="str">
        <f t="array" ref="AD113">INDEX($N$26:$N$127,1+MATCH(0,COUNTIF(AD$26:AD112,$N$27:$N$127),0))&amp;""</f>
        <v/>
      </c>
      <c r="AE113" s="11" t="str">
        <f t="shared" si="26"/>
        <v/>
      </c>
    </row>
    <row r="114" spans="2:31" ht="24.95" customHeight="1" x14ac:dyDescent="0.2">
      <c r="B114" s="12"/>
      <c r="D114" s="71">
        <f t="shared" si="21"/>
        <v>88</v>
      </c>
      <c r="E114" s="72"/>
      <c r="F114" s="72"/>
      <c r="G114" s="73"/>
      <c r="H114" s="72"/>
      <c r="I114" s="72"/>
      <c r="J114" s="74"/>
      <c r="K114" s="74"/>
      <c r="L114" s="75"/>
      <c r="M114" s="75"/>
      <c r="N114" s="76"/>
      <c r="P114" s="45"/>
      <c r="Q114" s="8">
        <f t="shared" si="22"/>
        <v>0</v>
      </c>
      <c r="R114" s="8" t="str">
        <f t="array" ref="R114">INDEX($E$26:$E$127,1+MATCH(0,COUNTIF(R$26:R113,$E$27:$E$127),0))&amp;""</f>
        <v/>
      </c>
      <c r="S114" s="8" t="str">
        <f t="shared" si="18"/>
        <v/>
      </c>
      <c r="T114" s="11" t="str">
        <f t="shared" si="19"/>
        <v/>
      </c>
      <c r="V114" s="8" t="str">
        <f t="array" ref="V114">INDEX($F$26:$F$127,1+MATCH(0,COUNTIF(V$26:V113,$F$27:$F$127),0))&amp;""</f>
        <v/>
      </c>
      <c r="W114" s="8" t="str">
        <f t="shared" si="20"/>
        <v/>
      </c>
      <c r="X114" s="11" t="str">
        <f t="shared" si="23"/>
        <v/>
      </c>
      <c r="Z114" s="8" t="str">
        <f t="array" ref="Z114">INDEX($G$26:$G$127,1+MATCH(0,COUNTIF(Z$26:Z113,$G$27:$G$127),0))&amp;""</f>
        <v/>
      </c>
      <c r="AA114" s="8" t="str">
        <f t="shared" si="24"/>
        <v/>
      </c>
      <c r="AB114" s="11" t="str">
        <f t="shared" si="25"/>
        <v/>
      </c>
      <c r="AD114" s="8" t="str">
        <f t="array" ref="AD114">INDEX($N$26:$N$127,1+MATCH(0,COUNTIF(AD$26:AD113,$N$27:$N$127),0))&amp;""</f>
        <v/>
      </c>
      <c r="AE114" s="11" t="str">
        <f t="shared" si="26"/>
        <v/>
      </c>
    </row>
    <row r="115" spans="2:31" ht="24.95" customHeight="1" x14ac:dyDescent="0.2">
      <c r="B115" s="12"/>
      <c r="D115" s="66">
        <f t="shared" si="21"/>
        <v>89</v>
      </c>
      <c r="E115" s="67"/>
      <c r="F115" s="67"/>
      <c r="G115" s="68"/>
      <c r="H115" s="67"/>
      <c r="I115" s="67"/>
      <c r="J115" s="77"/>
      <c r="K115" s="77"/>
      <c r="L115" s="78"/>
      <c r="M115" s="78"/>
      <c r="N115" s="79"/>
      <c r="P115" s="45"/>
      <c r="Q115" s="8">
        <f t="shared" si="22"/>
        <v>0</v>
      </c>
      <c r="R115" s="8" t="str">
        <f t="array" ref="R115">INDEX($E$26:$E$127,1+MATCH(0,COUNTIF(R$26:R114,$E$27:$E$127),0))&amp;""</f>
        <v/>
      </c>
      <c r="S115" s="8" t="str">
        <f t="shared" si="18"/>
        <v/>
      </c>
      <c r="T115" s="11" t="str">
        <f t="shared" si="19"/>
        <v/>
      </c>
      <c r="V115" s="8" t="str">
        <f t="array" ref="V115">INDEX($F$26:$F$127,1+MATCH(0,COUNTIF(V$26:V114,$F$27:$F$127),0))&amp;""</f>
        <v/>
      </c>
      <c r="W115" s="8" t="str">
        <f t="shared" si="20"/>
        <v/>
      </c>
      <c r="X115" s="11" t="str">
        <f t="shared" si="23"/>
        <v/>
      </c>
      <c r="Z115" s="8" t="str">
        <f t="array" ref="Z115">INDEX($G$26:$G$127,1+MATCH(0,COUNTIF(Z$26:Z114,$G$27:$G$127),0))&amp;""</f>
        <v/>
      </c>
      <c r="AA115" s="8" t="str">
        <f t="shared" si="24"/>
        <v/>
      </c>
      <c r="AB115" s="11" t="str">
        <f t="shared" si="25"/>
        <v/>
      </c>
      <c r="AD115" s="8" t="str">
        <f t="array" ref="AD115">INDEX($N$26:$N$127,1+MATCH(0,COUNTIF(AD$26:AD114,$N$27:$N$127),0))&amp;""</f>
        <v/>
      </c>
      <c r="AE115" s="11" t="str">
        <f t="shared" si="26"/>
        <v/>
      </c>
    </row>
    <row r="116" spans="2:31" ht="24.95" customHeight="1" x14ac:dyDescent="0.2">
      <c r="B116" s="12"/>
      <c r="D116" s="71">
        <f t="shared" si="21"/>
        <v>90</v>
      </c>
      <c r="E116" s="72"/>
      <c r="F116" s="72"/>
      <c r="G116" s="73"/>
      <c r="H116" s="72"/>
      <c r="I116" s="72"/>
      <c r="J116" s="74"/>
      <c r="K116" s="74"/>
      <c r="L116" s="75"/>
      <c r="M116" s="75"/>
      <c r="N116" s="76"/>
      <c r="P116" s="45"/>
      <c r="Q116" s="8">
        <f t="shared" si="22"/>
        <v>0</v>
      </c>
      <c r="R116" s="8" t="str">
        <f t="array" ref="R116">INDEX($E$26:$E$127,1+MATCH(0,COUNTIF(R$26:R115,$E$27:$E$127),0))&amp;""</f>
        <v/>
      </c>
      <c r="S116" s="8" t="str">
        <f t="shared" si="18"/>
        <v/>
      </c>
      <c r="T116" s="11" t="str">
        <f t="shared" si="19"/>
        <v/>
      </c>
      <c r="V116" s="8" t="str">
        <f t="array" ref="V116">INDEX($F$26:$F$127,1+MATCH(0,COUNTIF(V$26:V115,$F$27:$F$127),0))&amp;""</f>
        <v/>
      </c>
      <c r="W116" s="8" t="str">
        <f t="shared" si="20"/>
        <v/>
      </c>
      <c r="X116" s="11" t="str">
        <f t="shared" si="23"/>
        <v/>
      </c>
      <c r="Z116" s="8" t="str">
        <f t="array" ref="Z116">INDEX($G$26:$G$127,1+MATCH(0,COUNTIF(Z$26:Z115,$G$27:$G$127),0))&amp;""</f>
        <v/>
      </c>
      <c r="AA116" s="8" t="str">
        <f t="shared" si="24"/>
        <v/>
      </c>
      <c r="AB116" s="11" t="str">
        <f t="shared" si="25"/>
        <v/>
      </c>
      <c r="AD116" s="8" t="str">
        <f t="array" ref="AD116">INDEX($N$26:$N$127,1+MATCH(0,COUNTIF(AD$26:AD115,$N$27:$N$127),0))&amp;""</f>
        <v/>
      </c>
      <c r="AE116" s="11" t="str">
        <f t="shared" si="26"/>
        <v/>
      </c>
    </row>
    <row r="117" spans="2:31" ht="24.95" customHeight="1" x14ac:dyDescent="0.2">
      <c r="B117" s="12"/>
      <c r="D117" s="66">
        <f t="shared" si="21"/>
        <v>91</v>
      </c>
      <c r="E117" s="67"/>
      <c r="F117" s="67"/>
      <c r="G117" s="68"/>
      <c r="H117" s="67"/>
      <c r="I117" s="67"/>
      <c r="J117" s="77"/>
      <c r="K117" s="77"/>
      <c r="L117" s="78"/>
      <c r="M117" s="78"/>
      <c r="N117" s="79"/>
      <c r="P117" s="45"/>
      <c r="Q117" s="8">
        <f t="shared" si="22"/>
        <v>0</v>
      </c>
      <c r="R117" s="8" t="str">
        <f t="array" ref="R117">INDEX($E$26:$E$127,1+MATCH(0,COUNTIF(R$26:R116,$E$27:$E$127),0))&amp;""</f>
        <v/>
      </c>
      <c r="S117" s="8" t="str">
        <f t="shared" si="18"/>
        <v/>
      </c>
      <c r="T117" s="11" t="str">
        <f t="shared" si="19"/>
        <v/>
      </c>
      <c r="V117" s="8" t="str">
        <f t="array" ref="V117">INDEX($F$26:$F$127,1+MATCH(0,COUNTIF(V$26:V116,$F$27:$F$127),0))&amp;""</f>
        <v/>
      </c>
      <c r="W117" s="8" t="str">
        <f t="shared" si="20"/>
        <v/>
      </c>
      <c r="X117" s="11" t="str">
        <f t="shared" si="23"/>
        <v/>
      </c>
      <c r="Z117" s="8" t="str">
        <f t="array" ref="Z117">INDEX($G$26:$G$127,1+MATCH(0,COUNTIF(Z$26:Z116,$G$27:$G$127),0))&amp;""</f>
        <v/>
      </c>
      <c r="AA117" s="8" t="str">
        <f t="shared" si="24"/>
        <v/>
      </c>
      <c r="AB117" s="11" t="str">
        <f t="shared" si="25"/>
        <v/>
      </c>
      <c r="AD117" s="8" t="str">
        <f t="array" ref="AD117">INDEX($N$26:$N$127,1+MATCH(0,COUNTIF(AD$26:AD116,$N$27:$N$127),0))&amp;""</f>
        <v/>
      </c>
      <c r="AE117" s="11" t="str">
        <f t="shared" si="26"/>
        <v/>
      </c>
    </row>
    <row r="118" spans="2:31" ht="24.95" customHeight="1" x14ac:dyDescent="0.2">
      <c r="B118" s="12"/>
      <c r="D118" s="71">
        <f t="shared" si="21"/>
        <v>92</v>
      </c>
      <c r="E118" s="72"/>
      <c r="F118" s="72"/>
      <c r="G118" s="73"/>
      <c r="H118" s="72"/>
      <c r="I118" s="72"/>
      <c r="J118" s="74"/>
      <c r="K118" s="74"/>
      <c r="L118" s="75"/>
      <c r="M118" s="75"/>
      <c r="N118" s="76"/>
      <c r="P118" s="45"/>
      <c r="Q118" s="8">
        <f t="shared" si="22"/>
        <v>0</v>
      </c>
      <c r="R118" s="8" t="str">
        <f t="array" ref="R118">INDEX($E$26:$E$127,1+MATCH(0,COUNTIF(R$26:R117,$E$27:$E$127),0))&amp;""</f>
        <v/>
      </c>
      <c r="S118" s="8" t="str">
        <f t="shared" si="18"/>
        <v/>
      </c>
      <c r="T118" s="11" t="str">
        <f t="shared" si="19"/>
        <v/>
      </c>
      <c r="V118" s="8" t="str">
        <f t="array" ref="V118">INDEX($F$26:$F$127,1+MATCH(0,COUNTIF(V$26:V117,$F$27:$F$127),0))&amp;""</f>
        <v/>
      </c>
      <c r="W118" s="8" t="str">
        <f t="shared" si="20"/>
        <v/>
      </c>
      <c r="X118" s="11" t="str">
        <f t="shared" si="23"/>
        <v/>
      </c>
      <c r="Z118" s="8" t="str">
        <f t="array" ref="Z118">INDEX($G$26:$G$127,1+MATCH(0,COUNTIF(Z$26:Z117,$G$27:$G$127),0))&amp;""</f>
        <v/>
      </c>
      <c r="AA118" s="8" t="str">
        <f t="shared" si="24"/>
        <v/>
      </c>
      <c r="AB118" s="11" t="str">
        <f t="shared" si="25"/>
        <v/>
      </c>
      <c r="AD118" s="8" t="str">
        <f t="array" ref="AD118">INDEX($N$26:$N$127,1+MATCH(0,COUNTIF(AD$26:AD117,$N$27:$N$127),0))&amp;""</f>
        <v/>
      </c>
      <c r="AE118" s="11" t="str">
        <f t="shared" si="26"/>
        <v/>
      </c>
    </row>
    <row r="119" spans="2:31" ht="24.95" customHeight="1" x14ac:dyDescent="0.2">
      <c r="B119" s="12"/>
      <c r="D119" s="66">
        <f t="shared" si="21"/>
        <v>93</v>
      </c>
      <c r="E119" s="67"/>
      <c r="F119" s="67"/>
      <c r="G119" s="68"/>
      <c r="H119" s="67"/>
      <c r="I119" s="67"/>
      <c r="J119" s="77"/>
      <c r="K119" s="77"/>
      <c r="L119" s="78"/>
      <c r="M119" s="78"/>
      <c r="N119" s="79"/>
      <c r="P119" s="45"/>
      <c r="Q119" s="8">
        <f t="shared" si="22"/>
        <v>0</v>
      </c>
      <c r="R119" s="8" t="str">
        <f t="array" ref="R119">INDEX($E$26:$E$127,1+MATCH(0,COUNTIF(R$26:R118,$E$27:$E$127),0))&amp;""</f>
        <v/>
      </c>
      <c r="S119" s="8" t="str">
        <f t="shared" si="18"/>
        <v/>
      </c>
      <c r="T119" s="11" t="str">
        <f t="shared" si="19"/>
        <v/>
      </c>
      <c r="V119" s="8" t="str">
        <f t="array" ref="V119">INDEX($F$26:$F$127,1+MATCH(0,COUNTIF(V$26:V118,$F$27:$F$127),0))&amp;""</f>
        <v/>
      </c>
      <c r="W119" s="8" t="str">
        <f t="shared" si="20"/>
        <v/>
      </c>
      <c r="X119" s="11" t="str">
        <f t="shared" si="23"/>
        <v/>
      </c>
      <c r="Z119" s="8" t="str">
        <f t="array" ref="Z119">INDEX($G$26:$G$127,1+MATCH(0,COUNTIF(Z$26:Z118,$G$27:$G$127),0))&amp;""</f>
        <v/>
      </c>
      <c r="AA119" s="8" t="str">
        <f t="shared" si="24"/>
        <v/>
      </c>
      <c r="AB119" s="11" t="str">
        <f t="shared" si="25"/>
        <v/>
      </c>
      <c r="AD119" s="8" t="str">
        <f t="array" ref="AD119">INDEX($N$26:$N$127,1+MATCH(0,COUNTIF(AD$26:AD118,$N$27:$N$127),0))&amp;""</f>
        <v/>
      </c>
      <c r="AE119" s="11" t="str">
        <f t="shared" si="26"/>
        <v/>
      </c>
    </row>
    <row r="120" spans="2:31" ht="24.95" customHeight="1" x14ac:dyDescent="0.2">
      <c r="B120" s="12"/>
      <c r="D120" s="71">
        <f t="shared" si="21"/>
        <v>94</v>
      </c>
      <c r="E120" s="72"/>
      <c r="F120" s="72"/>
      <c r="G120" s="73"/>
      <c r="H120" s="72"/>
      <c r="I120" s="72"/>
      <c r="J120" s="74"/>
      <c r="K120" s="74"/>
      <c r="L120" s="75"/>
      <c r="M120" s="75"/>
      <c r="N120" s="76"/>
      <c r="P120" s="45"/>
      <c r="Q120" s="8">
        <f t="shared" si="22"/>
        <v>0</v>
      </c>
      <c r="R120" s="8" t="str">
        <f t="array" ref="R120">INDEX($E$26:$E$127,1+MATCH(0,COUNTIF(R$26:R119,$E$27:$E$127),0))&amp;""</f>
        <v/>
      </c>
      <c r="S120" s="8" t="str">
        <f t="shared" si="18"/>
        <v/>
      </c>
      <c r="T120" s="11" t="str">
        <f t="shared" si="19"/>
        <v/>
      </c>
      <c r="V120" s="8" t="str">
        <f t="array" ref="V120">INDEX($F$26:$F$127,1+MATCH(0,COUNTIF(V$26:V119,$F$27:$F$127),0))&amp;""</f>
        <v/>
      </c>
      <c r="W120" s="8" t="str">
        <f t="shared" si="20"/>
        <v/>
      </c>
      <c r="X120" s="11" t="str">
        <f t="shared" si="23"/>
        <v/>
      </c>
      <c r="Z120" s="8" t="str">
        <f t="array" ref="Z120">INDEX($G$26:$G$127,1+MATCH(0,COUNTIF(Z$26:Z119,$G$27:$G$127),0))&amp;""</f>
        <v/>
      </c>
      <c r="AA120" s="8" t="str">
        <f t="shared" si="24"/>
        <v/>
      </c>
      <c r="AB120" s="11" t="str">
        <f t="shared" si="25"/>
        <v/>
      </c>
      <c r="AD120" s="8" t="str">
        <f t="array" ref="AD120">INDEX($N$26:$N$127,1+MATCH(0,COUNTIF(AD$26:AD119,$N$27:$N$127),0))&amp;""</f>
        <v/>
      </c>
      <c r="AE120" s="11" t="str">
        <f t="shared" si="26"/>
        <v/>
      </c>
    </row>
    <row r="121" spans="2:31" ht="24.95" customHeight="1" x14ac:dyDescent="0.2">
      <c r="B121" s="12"/>
      <c r="D121" s="66">
        <f t="shared" si="21"/>
        <v>95</v>
      </c>
      <c r="E121" s="67"/>
      <c r="F121" s="67"/>
      <c r="G121" s="68"/>
      <c r="H121" s="67"/>
      <c r="I121" s="67"/>
      <c r="J121" s="77"/>
      <c r="K121" s="77"/>
      <c r="L121" s="78"/>
      <c r="M121" s="78"/>
      <c r="N121" s="79"/>
      <c r="P121" s="45"/>
      <c r="Q121" s="8">
        <f t="shared" si="22"/>
        <v>0</v>
      </c>
      <c r="R121" s="8" t="str">
        <f t="array" ref="R121">INDEX($E$26:$E$127,1+MATCH(0,COUNTIF(R$26:R120,$E$27:$E$127),0))&amp;""</f>
        <v/>
      </c>
      <c r="S121" s="8" t="str">
        <f t="shared" si="18"/>
        <v/>
      </c>
      <c r="T121" s="11" t="str">
        <f t="shared" si="19"/>
        <v/>
      </c>
      <c r="V121" s="8" t="str">
        <f t="array" ref="V121">INDEX($F$26:$F$127,1+MATCH(0,COUNTIF(V$26:V120,$F$27:$F$127),0))&amp;""</f>
        <v/>
      </c>
      <c r="W121" s="8" t="str">
        <f t="shared" si="20"/>
        <v/>
      </c>
      <c r="X121" s="11" t="str">
        <f t="shared" si="23"/>
        <v/>
      </c>
      <c r="Z121" s="8" t="str">
        <f t="array" ref="Z121">INDEX($G$26:$G$127,1+MATCH(0,COUNTIF(Z$26:Z120,$G$27:$G$127),0))&amp;""</f>
        <v/>
      </c>
      <c r="AA121" s="8" t="str">
        <f t="shared" si="24"/>
        <v/>
      </c>
      <c r="AB121" s="11" t="str">
        <f t="shared" si="25"/>
        <v/>
      </c>
      <c r="AD121" s="8" t="str">
        <f t="array" ref="AD121">INDEX($N$26:$N$127,1+MATCH(0,COUNTIF(AD$26:AD120,$N$27:$N$127),0))&amp;""</f>
        <v/>
      </c>
      <c r="AE121" s="11" t="str">
        <f t="shared" si="26"/>
        <v/>
      </c>
    </row>
    <row r="122" spans="2:31" ht="24.95" customHeight="1" x14ac:dyDescent="0.2">
      <c r="B122" s="12"/>
      <c r="D122" s="71">
        <f t="shared" si="21"/>
        <v>96</v>
      </c>
      <c r="E122" s="72"/>
      <c r="F122" s="72"/>
      <c r="G122" s="73"/>
      <c r="H122" s="72"/>
      <c r="I122" s="72"/>
      <c r="J122" s="74"/>
      <c r="K122" s="74"/>
      <c r="L122" s="75"/>
      <c r="M122" s="75"/>
      <c r="N122" s="76"/>
      <c r="P122" s="45"/>
      <c r="Q122" s="8">
        <f t="shared" si="22"/>
        <v>0</v>
      </c>
      <c r="R122" s="8" t="str">
        <f t="array" ref="R122">INDEX($E$26:$E$127,1+MATCH(0,COUNTIF(R$26:R121,$E$27:$E$127),0))&amp;""</f>
        <v/>
      </c>
      <c r="S122" s="8" t="str">
        <f t="shared" si="18"/>
        <v/>
      </c>
      <c r="T122" s="11" t="str">
        <f t="shared" si="19"/>
        <v/>
      </c>
      <c r="V122" s="8" t="str">
        <f t="array" ref="V122">INDEX($F$26:$F$127,1+MATCH(0,COUNTIF(V$26:V121,$F$27:$F$127),0))&amp;""</f>
        <v/>
      </c>
      <c r="W122" s="8" t="str">
        <f t="shared" si="20"/>
        <v/>
      </c>
      <c r="X122" s="11" t="str">
        <f t="shared" si="23"/>
        <v/>
      </c>
      <c r="Z122" s="8" t="str">
        <f t="array" ref="Z122">INDEX($G$26:$G$127,1+MATCH(0,COUNTIF(Z$26:Z121,$G$27:$G$127),0))&amp;""</f>
        <v/>
      </c>
      <c r="AA122" s="8" t="str">
        <f t="shared" si="24"/>
        <v/>
      </c>
      <c r="AB122" s="11" t="str">
        <f t="shared" si="25"/>
        <v/>
      </c>
      <c r="AD122" s="8" t="str">
        <f t="array" ref="AD122">INDEX($N$26:$N$127,1+MATCH(0,COUNTIF(AD$26:AD121,$N$27:$N$127),0))&amp;""</f>
        <v/>
      </c>
      <c r="AE122" s="11" t="str">
        <f t="shared" si="26"/>
        <v/>
      </c>
    </row>
    <row r="123" spans="2:31" ht="24.95" customHeight="1" x14ac:dyDescent="0.2">
      <c r="B123" s="12"/>
      <c r="D123" s="66">
        <f t="shared" si="21"/>
        <v>97</v>
      </c>
      <c r="E123" s="67"/>
      <c r="F123" s="67"/>
      <c r="G123" s="68"/>
      <c r="H123" s="67"/>
      <c r="I123" s="67"/>
      <c r="J123" s="77"/>
      <c r="K123" s="77"/>
      <c r="L123" s="78"/>
      <c r="M123" s="78"/>
      <c r="N123" s="79"/>
      <c r="P123" s="45"/>
      <c r="Q123" s="8">
        <f t="shared" si="22"/>
        <v>0</v>
      </c>
      <c r="R123" s="8" t="str">
        <f t="array" ref="R123">INDEX($E$26:$E$127,1+MATCH(0,COUNTIF(R$26:R122,$E$27:$E$127),0))&amp;""</f>
        <v/>
      </c>
      <c r="S123" s="8" t="str">
        <f t="shared" ref="S123:S126" si="27">IF(R123="","",COUNTIF($E$27:$E$126,R123))</f>
        <v/>
      </c>
      <c r="T123" s="11" t="str">
        <f t="shared" si="19"/>
        <v/>
      </c>
      <c r="V123" s="8" t="str">
        <f t="array" ref="V123">INDEX($F$26:$F$127,1+MATCH(0,COUNTIF(V$26:V122,$F$27:$F$127),0))&amp;""</f>
        <v/>
      </c>
      <c r="W123" s="8" t="str">
        <f t="shared" ref="W123:W126" si="28">IF(V123="","",COUNTIF($F$27:$F$126,V123))</f>
        <v/>
      </c>
      <c r="X123" s="11" t="str">
        <f t="shared" si="23"/>
        <v/>
      </c>
      <c r="Z123" s="8" t="str">
        <f t="array" ref="Z123">INDEX($G$26:$G$127,1+MATCH(0,COUNTIF(Z$26:Z122,$G$27:$G$127),0))&amp;""</f>
        <v/>
      </c>
      <c r="AA123" s="8" t="str">
        <f t="shared" si="24"/>
        <v/>
      </c>
      <c r="AB123" s="11" t="str">
        <f t="shared" si="25"/>
        <v/>
      </c>
      <c r="AD123" s="8" t="str">
        <f t="array" ref="AD123">INDEX($N$26:$N$127,1+MATCH(0,COUNTIF(AD$26:AD122,$N$27:$N$127),0))&amp;""</f>
        <v/>
      </c>
      <c r="AE123" s="11" t="str">
        <f t="shared" si="26"/>
        <v/>
      </c>
    </row>
    <row r="124" spans="2:31" ht="24.95" customHeight="1" x14ac:dyDescent="0.2">
      <c r="B124" s="12"/>
      <c r="D124" s="71">
        <f t="shared" si="21"/>
        <v>98</v>
      </c>
      <c r="E124" s="72"/>
      <c r="F124" s="72"/>
      <c r="G124" s="73"/>
      <c r="H124" s="72"/>
      <c r="I124" s="72"/>
      <c r="J124" s="74"/>
      <c r="K124" s="74"/>
      <c r="L124" s="75"/>
      <c r="M124" s="75"/>
      <c r="N124" s="76"/>
      <c r="P124" s="45"/>
      <c r="Q124" s="8">
        <f t="shared" si="22"/>
        <v>0</v>
      </c>
      <c r="R124" s="8" t="str">
        <f t="array" ref="R124">INDEX($E$26:$E$127,1+MATCH(0,COUNTIF(R$26:R123,$E$27:$E$127),0))&amp;""</f>
        <v/>
      </c>
      <c r="S124" s="8" t="str">
        <f t="shared" si="27"/>
        <v/>
      </c>
      <c r="T124" s="11" t="str">
        <f t="shared" si="19"/>
        <v/>
      </c>
      <c r="V124" s="8" t="str">
        <f t="array" ref="V124">INDEX($F$26:$F$127,1+MATCH(0,COUNTIF(V$26:V123,$F$27:$F$127),0))&amp;""</f>
        <v/>
      </c>
      <c r="W124" s="8" t="str">
        <f t="shared" si="28"/>
        <v/>
      </c>
      <c r="X124" s="11" t="str">
        <f t="shared" si="23"/>
        <v/>
      </c>
      <c r="Z124" s="8" t="str">
        <f t="array" ref="Z124">INDEX($G$26:$G$127,1+MATCH(0,COUNTIF(Z$26:Z123,$G$27:$G$127),0))&amp;""</f>
        <v/>
      </c>
      <c r="AA124" s="8" t="str">
        <f t="shared" si="24"/>
        <v/>
      </c>
      <c r="AB124" s="11" t="str">
        <f t="shared" si="25"/>
        <v/>
      </c>
      <c r="AD124" s="8" t="str">
        <f t="array" ref="AD124">INDEX($N$26:$N$127,1+MATCH(0,COUNTIF(AD$26:AD123,$N$27:$N$127),0))&amp;""</f>
        <v/>
      </c>
      <c r="AE124" s="11" t="str">
        <f t="shared" si="26"/>
        <v/>
      </c>
    </row>
    <row r="125" spans="2:31" ht="24.95" customHeight="1" x14ac:dyDescent="0.2">
      <c r="B125" s="12"/>
      <c r="D125" s="66">
        <f t="shared" si="21"/>
        <v>99</v>
      </c>
      <c r="E125" s="67"/>
      <c r="F125" s="67"/>
      <c r="G125" s="68"/>
      <c r="H125" s="67"/>
      <c r="I125" s="67"/>
      <c r="J125" s="77"/>
      <c r="K125" s="77"/>
      <c r="L125" s="78"/>
      <c r="M125" s="78"/>
      <c r="N125" s="79"/>
      <c r="P125" s="45"/>
      <c r="Q125" s="8">
        <f t="shared" si="22"/>
        <v>0</v>
      </c>
      <c r="R125" s="8" t="str">
        <f t="array" ref="R125">INDEX($E$26:$E$127,1+MATCH(0,COUNTIF(R$26:R124,$E$27:$E$127),0))&amp;""</f>
        <v/>
      </c>
      <c r="S125" s="8" t="str">
        <f t="shared" si="27"/>
        <v/>
      </c>
      <c r="T125" s="11" t="str">
        <f t="shared" si="19"/>
        <v/>
      </c>
      <c r="V125" s="8" t="str">
        <f t="array" ref="V125">INDEX($F$26:$F$127,1+MATCH(0,COUNTIF(V$26:V124,$F$27:$F$127),0))&amp;""</f>
        <v/>
      </c>
      <c r="W125" s="8" t="str">
        <f t="shared" si="28"/>
        <v/>
      </c>
      <c r="X125" s="11" t="str">
        <f t="shared" si="23"/>
        <v/>
      </c>
      <c r="Z125" s="8" t="str">
        <f t="array" ref="Z125">INDEX($G$26:$G$127,1+MATCH(0,COUNTIF(Z$26:Z124,$G$27:$G$127),0))&amp;""</f>
        <v/>
      </c>
      <c r="AA125" s="8" t="str">
        <f t="shared" si="24"/>
        <v/>
      </c>
      <c r="AB125" s="11" t="str">
        <f t="shared" si="25"/>
        <v/>
      </c>
      <c r="AD125" s="8" t="str">
        <f t="array" ref="AD125">INDEX($N$26:$N$127,1+MATCH(0,COUNTIF(AD$26:AD124,$N$27:$N$127),0))&amp;""</f>
        <v/>
      </c>
      <c r="AE125" s="11" t="str">
        <f t="shared" si="26"/>
        <v/>
      </c>
    </row>
    <row r="126" spans="2:31" ht="24.95" customHeight="1" x14ac:dyDescent="0.2">
      <c r="B126" s="12"/>
      <c r="D126" s="80">
        <f t="shared" si="21"/>
        <v>100</v>
      </c>
      <c r="E126" s="81"/>
      <c r="F126" s="81"/>
      <c r="G126" s="81"/>
      <c r="H126" s="81"/>
      <c r="I126" s="81"/>
      <c r="J126" s="82"/>
      <c r="K126" s="82"/>
      <c r="L126" s="83"/>
      <c r="M126" s="83"/>
      <c r="N126" s="81"/>
      <c r="P126" s="45"/>
      <c r="Q126" s="8">
        <f t="shared" si="22"/>
        <v>0</v>
      </c>
      <c r="R126" s="8" t="str">
        <f t="array" ref="R126">INDEX($E$26:$E$127,1+MATCH(0,COUNTIF(R$26:R125,$E$27:$E$127),0))&amp;""</f>
        <v/>
      </c>
      <c r="S126" s="8" t="str">
        <f t="shared" si="27"/>
        <v/>
      </c>
      <c r="T126" s="11" t="str">
        <f t="shared" si="19"/>
        <v/>
      </c>
      <c r="V126" s="8" t="str">
        <f t="array" ref="V126">INDEX($F$26:$F$127,1+MATCH(0,COUNTIF(V$26:V125,$F$27:$F$127),0))&amp;""</f>
        <v/>
      </c>
      <c r="W126" s="8" t="str">
        <f t="shared" si="28"/>
        <v/>
      </c>
      <c r="X126" s="11" t="str">
        <f t="shared" ref="X126" si="29">IF(V126="","",AVERAGEIF($F$27:$F$126,V126,$L$27:$L$126))</f>
        <v/>
      </c>
      <c r="Z126" s="8" t="str">
        <f t="array" ref="Z126">INDEX($G$26:$G$127,1+MATCH(0,COUNTIF(Z$26:Z125,$G$27:$G$127),0))&amp;""</f>
        <v/>
      </c>
      <c r="AA126" s="8" t="str">
        <f t="shared" si="24"/>
        <v/>
      </c>
      <c r="AB126" s="11" t="str">
        <f t="shared" ref="AB126" si="30">IF(Z126="","",AVERAGEIF($G$27:$G$126,Z126,$M$27:$M$126))</f>
        <v/>
      </c>
      <c r="AD126" s="8" t="str">
        <f t="array" ref="AD126">INDEX($N$26:$N$127,1+MATCH(0,COUNTIF(AD$26:AD125,$N$27:$N$127),0))&amp;""</f>
        <v/>
      </c>
      <c r="AE126" s="11" t="str">
        <f t="shared" si="26"/>
        <v/>
      </c>
    </row>
    <row r="127" spans="2:31" ht="15" customHeight="1" x14ac:dyDescent="0.2">
      <c r="B127" s="12"/>
      <c r="P127" s="45"/>
    </row>
    <row r="128" spans="2:31" ht="2.4500000000000002" customHeight="1" x14ac:dyDescent="0.2">
      <c r="B128" s="57"/>
      <c r="C128" s="58"/>
      <c r="D128" s="58"/>
      <c r="E128" s="58"/>
      <c r="F128" s="58"/>
      <c r="G128" s="58"/>
      <c r="H128" s="58"/>
      <c r="I128" s="58"/>
      <c r="J128" s="59"/>
      <c r="K128" s="59"/>
      <c r="L128" s="60"/>
      <c r="M128" s="60"/>
      <c r="N128" s="58"/>
      <c r="O128" s="58"/>
    </row>
  </sheetData>
  <mergeCells count="6">
    <mergeCell ref="I4:J4"/>
    <mergeCell ref="K4:L4"/>
    <mergeCell ref="I5:J5"/>
    <mergeCell ref="K5:L5"/>
    <mergeCell ref="M5:N5"/>
    <mergeCell ref="M4:N4"/>
  </mergeCells>
  <phoneticPr fontId="19" type="noConversion"/>
  <dataValidations count="1">
    <dataValidation type="list" errorStyle="warning" allowBlank="1" showInputMessage="1" showErrorMessage="1" sqref="N27:N126" xr:uid="{00000000-0002-0000-0000-000000000000}">
      <formula1>$AG$27:$AG$32</formula1>
    </dataValidation>
  </dataValidations>
  <printOptions horizontalCentered="1"/>
  <pageMargins left="0.23622047244094499" right="0.23622047244094499" top="0.74803149606299202" bottom="0.74803149606299202" header="0.31496062992126" footer="0.31496062992126"/>
  <pageSetup paperSize="9" scale="64" fitToHeight="2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J5:U51"/>
  <sheetViews>
    <sheetView showGridLines="0" workbookViewId="0">
      <selection activeCell="W40" sqref="W40"/>
    </sheetView>
  </sheetViews>
  <sheetFormatPr defaultColWidth="8.875" defaultRowHeight="18.75" x14ac:dyDescent="0.2"/>
  <cols>
    <col min="1" max="1" width="2" style="2" customWidth="1"/>
    <col min="2" max="16384" width="8.875" style="2"/>
  </cols>
  <sheetData>
    <row r="5" spans="10:21" x14ac:dyDescent="0.2"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</row>
    <row r="6" spans="10:21" x14ac:dyDescent="0.2"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0:21" x14ac:dyDescent="0.2"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</row>
    <row r="8" spans="10:21" x14ac:dyDescent="0.2"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</row>
    <row r="14" spans="10:21" x14ac:dyDescent="0.2">
      <c r="T14" s="3"/>
    </row>
    <row r="51" spans="11:20" s="1" customFormat="1" ht="24" x14ac:dyDescent="0.2">
      <c r="K51" s="93"/>
      <c r="L51" s="93"/>
      <c r="M51" s="93"/>
      <c r="N51" s="93"/>
      <c r="O51" s="93"/>
      <c r="P51" s="93"/>
      <c r="Q51" s="93"/>
      <c r="R51" s="93"/>
      <c r="S51" s="93"/>
      <c r="T51" s="93"/>
    </row>
  </sheetData>
  <sheetProtection formatCells="0" insertHyperlinks="0" autoFilter="0"/>
  <mergeCells count="1">
    <mergeCell ref="K51:T51"/>
  </mergeCells>
  <phoneticPr fontId="19" type="noConversion"/>
  <printOptions horizontalCentered="1"/>
  <pageMargins left="0.25" right="0.25" top="0.75" bottom="0.75" header="0.3" footer="0.3"/>
  <pageSetup paperSize="9" scale="66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2</vt:i4>
      </vt:variant>
    </vt:vector>
  </HeadingPairs>
  <TitlesOfParts>
    <vt:vector size="4" baseType="lpstr">
      <vt:lpstr>表格</vt:lpstr>
      <vt:lpstr>说明 </vt:lpstr>
      <vt:lpstr>表格!Print_Area</vt:lpstr>
      <vt:lpstr>表格!Print_Titles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疾风</dc:creator>
  <dc:description>疾风 https://www.docer.com/designer/detail/397517162</dc:description>
  <cp:lastModifiedBy>zc liao</cp:lastModifiedBy>
  <cp:lastPrinted>2022-09-15T22:06:09Z</cp:lastPrinted>
  <dcterms:created xsi:type="dcterms:W3CDTF">2021-10-15T14:47:00Z</dcterms:created>
  <dcterms:modified xsi:type="dcterms:W3CDTF">2022-09-18T12:26:14Z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2052-11.1.0.12313</vt:lpwstr>
  </property>
  <property fmtid="{D5CDD505-2E9C-101B-9397-08002B2CF9AE}" pid="3" name="ICV">
    <vt:lpwstr>093A465779734620A45446E9559F063D</vt:lpwstr>
  </property>
  <property fmtid="{D5CDD505-2E9C-101B-9397-08002B2CF9AE}" pid="4" name="KSOTemplateUUID">
    <vt:lpwstr>v1.0_mb_q9dYsgGzyYuKoJKyCttqGg==</vt:lpwstr>
  </property>
</Properties>
</file>